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" sheetId="58659" r:id="rId8"/>
  </sheets>
  <calcPr calcId="145621"/>
</workbook>
</file>

<file path=xl/calcChain.xml><?xml version="1.0" encoding="utf-8"?>
<calcChain xmlns="http://schemas.openxmlformats.org/spreadsheetml/2006/main">
  <c r="J153" i="101" l="1"/>
  <c r="J152" i="101"/>
  <c r="J151" i="101"/>
  <c r="J150" i="101"/>
  <c r="J149" i="101"/>
  <c r="J148" i="101"/>
  <c r="J147" i="101"/>
  <c r="J146" i="101"/>
  <c r="J145" i="101"/>
  <c r="J144" i="101"/>
  <c r="J143" i="101"/>
  <c r="J142" i="101"/>
  <c r="J141" i="101"/>
  <c r="J140" i="101"/>
  <c r="J139" i="101"/>
  <c r="J138" i="101"/>
  <c r="J137" i="101"/>
  <c r="J136" i="101"/>
  <c r="J135" i="101"/>
  <c r="J134" i="101"/>
  <c r="J133" i="101"/>
  <c r="J132" i="101"/>
  <c r="J131" i="101"/>
  <c r="J130" i="101"/>
  <c r="J129" i="101"/>
  <c r="J128" i="101"/>
  <c r="J127" i="101"/>
  <c r="J126" i="101"/>
  <c r="J125" i="101"/>
  <c r="J124" i="101"/>
  <c r="J123" i="101"/>
  <c r="J122" i="101"/>
  <c r="J121" i="101"/>
  <c r="J120" i="101"/>
  <c r="J119" i="101"/>
  <c r="J118" i="101"/>
  <c r="J117" i="101"/>
  <c r="J116" i="101"/>
  <c r="J115" i="101"/>
  <c r="J114" i="101"/>
  <c r="J113" i="101"/>
  <c r="J112" i="101"/>
  <c r="J111" i="101"/>
  <c r="J110" i="101"/>
  <c r="J109" i="101"/>
  <c r="J108" i="101"/>
  <c r="J107" i="101"/>
  <c r="J106" i="101"/>
  <c r="J105" i="101"/>
  <c r="J104" i="101"/>
  <c r="J103" i="101"/>
  <c r="J102" i="101"/>
  <c r="J101" i="101"/>
  <c r="J100" i="101"/>
  <c r="J99" i="101"/>
  <c r="J98" i="101"/>
  <c r="J97" i="101"/>
  <c r="J96" i="101"/>
  <c r="J95" i="101"/>
  <c r="J94" i="101"/>
  <c r="J93" i="101"/>
  <c r="J92" i="101"/>
  <c r="J91" i="101"/>
  <c r="J90" i="101"/>
  <c r="J89" i="101"/>
  <c r="J88" i="101"/>
  <c r="J87" i="101"/>
  <c r="J86" i="101"/>
  <c r="J85" i="101"/>
  <c r="J84" i="101"/>
  <c r="J83" i="101"/>
  <c r="J82" i="101"/>
  <c r="J81" i="101"/>
  <c r="J80" i="101"/>
  <c r="J79" i="101"/>
  <c r="J78" i="101"/>
  <c r="J77" i="101"/>
  <c r="J76" i="101"/>
  <c r="J75" i="101"/>
  <c r="J74" i="101"/>
  <c r="J73" i="101"/>
  <c r="J72" i="101"/>
  <c r="J71" i="101"/>
  <c r="J70" i="101"/>
  <c r="J69" i="101"/>
  <c r="J68" i="101"/>
  <c r="J67" i="101"/>
  <c r="J66" i="101"/>
  <c r="J65" i="101"/>
  <c r="J64" i="101"/>
  <c r="J63" i="101"/>
  <c r="J62" i="101"/>
  <c r="J61" i="101"/>
  <c r="J60" i="101"/>
  <c r="J59" i="101"/>
  <c r="J58" i="101"/>
  <c r="J57" i="101"/>
  <c r="J56" i="101"/>
  <c r="J55" i="101"/>
  <c r="J54" i="101"/>
  <c r="J53" i="101"/>
  <c r="J52" i="101"/>
  <c r="J51" i="101"/>
  <c r="J50" i="101"/>
  <c r="J49" i="101"/>
  <c r="J48" i="101"/>
  <c r="J47" i="101"/>
  <c r="J46" i="101"/>
  <c r="J45" i="101"/>
  <c r="J44" i="101"/>
  <c r="J43" i="101"/>
  <c r="J42" i="101"/>
  <c r="J41" i="101"/>
  <c r="J40" i="101"/>
  <c r="J39" i="101"/>
  <c r="J38" i="101"/>
  <c r="J37" i="101"/>
  <c r="J36" i="101"/>
  <c r="J35" i="101"/>
  <c r="J34" i="101"/>
  <c r="J33" i="101"/>
  <c r="J32" i="101"/>
  <c r="J31" i="101"/>
  <c r="J30" i="101"/>
  <c r="J29" i="101"/>
  <c r="J28" i="101"/>
  <c r="J27" i="101"/>
  <c r="J26" i="101"/>
  <c r="J25" i="101"/>
  <c r="J24" i="101"/>
  <c r="J23" i="101"/>
  <c r="J22" i="101"/>
  <c r="J21" i="101"/>
  <c r="J20" i="101"/>
  <c r="J19" i="101"/>
  <c r="J18" i="101"/>
  <c r="J17" i="101"/>
  <c r="J16" i="101"/>
  <c r="J15" i="101"/>
  <c r="J14" i="101"/>
  <c r="J13" i="101"/>
  <c r="J12" i="101"/>
  <c r="J11" i="101"/>
  <c r="J10" i="101"/>
  <c r="F145" i="101" l="1"/>
  <c r="G145" i="101" s="1"/>
  <c r="F144" i="101"/>
  <c r="G144" i="101" s="1"/>
  <c r="F139" i="101"/>
  <c r="G139" i="101" s="1"/>
  <c r="F135" i="101"/>
  <c r="G135" i="101" s="1"/>
  <c r="F128" i="101"/>
  <c r="G128" i="101" s="1"/>
  <c r="F133" i="101"/>
  <c r="G133" i="101" s="1"/>
  <c r="F138" i="101"/>
  <c r="G138" i="101" s="1"/>
  <c r="F146" i="101"/>
  <c r="G146" i="101" s="1"/>
  <c r="F134" i="101"/>
  <c r="G134" i="101" s="1"/>
  <c r="F103" i="101"/>
  <c r="G103" i="101" s="1"/>
  <c r="F129" i="101"/>
  <c r="G129" i="101" s="1"/>
  <c r="F108" i="101"/>
  <c r="G108" i="101" s="1"/>
  <c r="F64" i="101"/>
  <c r="G64" i="101" s="1"/>
  <c r="F33" i="101"/>
  <c r="G33" i="101" s="1"/>
  <c r="F153" i="101"/>
  <c r="G153" i="101" s="1"/>
  <c r="F150" i="101"/>
  <c r="G150" i="101" s="1"/>
  <c r="F148" i="101"/>
  <c r="G148" i="101" s="1"/>
  <c r="F143" i="101"/>
  <c r="G143" i="101" s="1"/>
  <c r="F149" i="101"/>
  <c r="G149" i="101" s="1"/>
  <c r="F147" i="101"/>
  <c r="G147" i="101" s="1"/>
  <c r="F142" i="101"/>
  <c r="G142" i="101" s="1"/>
  <c r="G151" i="101"/>
  <c r="F151" i="101"/>
  <c r="F126" i="101"/>
  <c r="G126" i="101" s="1"/>
  <c r="F132" i="101"/>
  <c r="G132" i="101" s="1"/>
  <c r="G125" i="101"/>
  <c r="F125" i="101"/>
  <c r="F120" i="101"/>
  <c r="G120" i="101" s="1"/>
  <c r="G141" i="101"/>
  <c r="F141" i="101"/>
  <c r="F140" i="101"/>
  <c r="G140" i="101" s="1"/>
  <c r="G136" i="101"/>
  <c r="F136" i="101"/>
  <c r="F127" i="101"/>
  <c r="G127" i="101" s="1"/>
  <c r="F137" i="101"/>
  <c r="G137" i="101" s="1"/>
  <c r="F121" i="101"/>
  <c r="G121" i="101" s="1"/>
  <c r="F124" i="101"/>
  <c r="G124" i="101" s="1"/>
  <c r="F123" i="101"/>
  <c r="G123" i="101" s="1"/>
  <c r="F114" i="101"/>
  <c r="G114" i="101" s="1"/>
  <c r="F118" i="101"/>
  <c r="G118" i="101" s="1"/>
  <c r="F130" i="101"/>
  <c r="G130" i="101" s="1"/>
  <c r="F111" i="101"/>
  <c r="G111" i="101" s="1"/>
  <c r="G115" i="101"/>
  <c r="F115" i="101"/>
  <c r="F100" i="101"/>
  <c r="G100" i="101" s="1"/>
  <c r="F117" i="101"/>
  <c r="G117" i="101" s="1"/>
  <c r="F105" i="101"/>
  <c r="G105" i="101" s="1"/>
  <c r="F93" i="101"/>
  <c r="G93" i="101" s="1"/>
  <c r="F91" i="101"/>
  <c r="G91" i="101" s="1"/>
  <c r="F109" i="101"/>
  <c r="G109" i="101" s="1"/>
  <c r="F107" i="101"/>
  <c r="G107" i="101" s="1"/>
  <c r="G95" i="101"/>
  <c r="F95" i="101"/>
  <c r="F92" i="101"/>
  <c r="G92" i="101" s="1"/>
  <c r="G82" i="101"/>
  <c r="F82" i="101"/>
  <c r="F75" i="101"/>
  <c r="G75" i="101" s="1"/>
  <c r="F96" i="101"/>
  <c r="G96" i="101" s="1"/>
  <c r="F152" i="101"/>
  <c r="G152" i="101" s="1"/>
  <c r="F131" i="101"/>
  <c r="G131" i="101" s="1"/>
  <c r="F122" i="101"/>
  <c r="G122" i="101" s="1"/>
  <c r="F110" i="101"/>
  <c r="G110" i="101" s="1"/>
  <c r="F116" i="101"/>
  <c r="G116" i="101" s="1"/>
  <c r="F113" i="101"/>
  <c r="G113" i="101" s="1"/>
  <c r="F98" i="101"/>
  <c r="G98" i="101" s="1"/>
  <c r="F97" i="101"/>
  <c r="G97" i="101" s="1"/>
  <c r="F119" i="101"/>
  <c r="G119" i="101" s="1"/>
  <c r="F106" i="101"/>
  <c r="G106" i="101" s="1"/>
  <c r="F112" i="101"/>
  <c r="G112" i="101" s="1"/>
  <c r="F104" i="101"/>
  <c r="G104" i="101" s="1"/>
  <c r="F94" i="101"/>
  <c r="G94" i="101" s="1"/>
  <c r="F87" i="101"/>
  <c r="G87" i="101" s="1"/>
  <c r="F76" i="101"/>
  <c r="G76" i="101" s="1"/>
  <c r="F101" i="101"/>
  <c r="G101" i="101" s="1"/>
  <c r="F99" i="101"/>
  <c r="G99" i="101" s="1"/>
  <c r="F88" i="101"/>
  <c r="G88" i="101" s="1"/>
  <c r="F81" i="101"/>
  <c r="G81" i="101" s="1"/>
  <c r="F102" i="101"/>
  <c r="G102" i="101" s="1"/>
  <c r="F84" i="101"/>
  <c r="G84" i="101" s="1"/>
  <c r="F90" i="101"/>
  <c r="G90" i="101" s="1"/>
  <c r="F73" i="101"/>
  <c r="G73" i="101" s="1"/>
  <c r="F63" i="101"/>
  <c r="G63" i="101" s="1"/>
  <c r="F61" i="101"/>
  <c r="G61" i="101" s="1"/>
  <c r="F86" i="101"/>
  <c r="G86" i="101" s="1"/>
  <c r="F80" i="101"/>
  <c r="G80" i="101" s="1"/>
  <c r="F68" i="101"/>
  <c r="G68" i="101" s="1"/>
  <c r="F72" i="101"/>
  <c r="G72" i="101" s="1"/>
  <c r="F77" i="101"/>
  <c r="G77" i="101" s="1"/>
  <c r="F65" i="101"/>
  <c r="G65" i="101" s="1"/>
  <c r="F74" i="101"/>
  <c r="G74" i="101" s="1"/>
  <c r="F48" i="101"/>
  <c r="G48" i="101" s="1"/>
  <c r="F67" i="101"/>
  <c r="G67" i="101" s="1"/>
  <c r="F55" i="101"/>
  <c r="G55" i="101" s="1"/>
  <c r="F45" i="101"/>
  <c r="G45" i="101" s="1"/>
  <c r="F40" i="101"/>
  <c r="G40" i="101" s="1"/>
  <c r="F46" i="101"/>
  <c r="G46" i="101" s="1"/>
  <c r="F38" i="101"/>
  <c r="G38" i="101" s="1"/>
  <c r="F56" i="101"/>
  <c r="G56" i="101" s="1"/>
  <c r="F83" i="101"/>
  <c r="G83" i="101" s="1"/>
  <c r="F89" i="101"/>
  <c r="G89" i="101" s="1"/>
  <c r="F79" i="101"/>
  <c r="G79" i="101" s="1"/>
  <c r="F66" i="101"/>
  <c r="G66" i="101" s="1"/>
  <c r="F85" i="101"/>
  <c r="G85" i="101" s="1"/>
  <c r="F78" i="101"/>
  <c r="G78" i="101" s="1"/>
  <c r="F58" i="101"/>
  <c r="G58" i="101" s="1"/>
  <c r="F70" i="101"/>
  <c r="G70" i="101" s="1"/>
  <c r="F62" i="101"/>
  <c r="G62" i="101" s="1"/>
  <c r="F54" i="101"/>
  <c r="G54" i="101" s="1"/>
  <c r="F71" i="101"/>
  <c r="G71" i="101" s="1"/>
  <c r="F60" i="101"/>
  <c r="G60" i="101" s="1"/>
  <c r="F59" i="101"/>
  <c r="G59" i="101" s="1"/>
  <c r="F69" i="101"/>
  <c r="G69" i="101" s="1"/>
  <c r="F42" i="101"/>
  <c r="G42" i="101" s="1"/>
  <c r="F51" i="101"/>
  <c r="G51" i="101" s="1"/>
  <c r="F50" i="101"/>
  <c r="G50" i="101" s="1"/>
  <c r="F31" i="101"/>
  <c r="G31" i="101" s="1"/>
  <c r="F57" i="101"/>
  <c r="G57" i="101" s="1"/>
  <c r="F47" i="101"/>
  <c r="G47" i="101" s="1"/>
  <c r="F30" i="101"/>
  <c r="G30" i="101" s="1"/>
  <c r="F34" i="101"/>
  <c r="G34" i="101" s="1"/>
  <c r="F21" i="101"/>
  <c r="G21" i="101" s="1"/>
  <c r="F41" i="101"/>
  <c r="G41" i="101" s="1"/>
  <c r="F43" i="101"/>
  <c r="G43" i="101" s="1"/>
  <c r="F37" i="101"/>
  <c r="G37" i="101" s="1"/>
  <c r="F36" i="101"/>
  <c r="G36" i="101" s="1"/>
  <c r="F49" i="101"/>
  <c r="G49" i="101" s="1"/>
  <c r="F39" i="101"/>
  <c r="G39" i="101" s="1"/>
  <c r="F53" i="101"/>
  <c r="G53" i="101" s="1"/>
  <c r="F35" i="101"/>
  <c r="G35" i="101" s="1"/>
  <c r="F27" i="101"/>
  <c r="G27" i="101" s="1"/>
  <c r="F52" i="101"/>
  <c r="G52" i="101" s="1"/>
  <c r="F29" i="101"/>
  <c r="G29" i="101" s="1"/>
  <c r="F17" i="101"/>
  <c r="G17" i="101" s="1"/>
  <c r="F26" i="101"/>
  <c r="G26" i="101" s="1"/>
  <c r="F32" i="101"/>
  <c r="G32" i="101" s="1"/>
  <c r="F44" i="101"/>
  <c r="G44" i="101" s="1"/>
  <c r="F28" i="101"/>
  <c r="G28" i="101" s="1"/>
  <c r="F24" i="101"/>
  <c r="G24" i="101" s="1"/>
  <c r="F11" i="101"/>
  <c r="G11" i="101" s="1"/>
  <c r="F25" i="101"/>
  <c r="G25" i="101" s="1"/>
  <c r="F16" i="101"/>
  <c r="G16" i="101" s="1"/>
  <c r="F12" i="101"/>
  <c r="G12" i="101" s="1"/>
  <c r="F22" i="101"/>
  <c r="G22" i="101" s="1"/>
  <c r="F14" i="101"/>
  <c r="G14" i="101" s="1"/>
  <c r="F19" i="101"/>
  <c r="G19" i="101" s="1"/>
  <c r="F20" i="101"/>
  <c r="G20" i="101" s="1"/>
  <c r="F10" i="101"/>
  <c r="G10" i="101" s="1"/>
  <c r="F18" i="101"/>
  <c r="G18" i="101" s="1"/>
  <c r="F15" i="101"/>
  <c r="G15" i="101" s="1"/>
  <c r="F23" i="101"/>
  <c r="G23" i="101" s="1"/>
  <c r="F13" i="101"/>
  <c r="G13" i="101" s="1"/>
  <c r="F12" i="64"/>
  <c r="G12" i="64" s="1"/>
  <c r="F11" i="64"/>
  <c r="G11" i="64" s="1"/>
  <c r="J62" i="1"/>
  <c r="J61" i="1"/>
  <c r="J60" i="1"/>
  <c r="J59" i="1"/>
  <c r="J58" i="1"/>
  <c r="V10" i="1"/>
  <c r="V11" i="1"/>
  <c r="F12" i="58660"/>
  <c r="F11" i="58660"/>
  <c r="F10" i="58660"/>
  <c r="J31" i="1"/>
  <c r="F30" i="1"/>
  <c r="G30" i="1" s="1"/>
  <c r="F26" i="1"/>
  <c r="G26" i="1" s="1"/>
  <c r="J49" i="58656"/>
  <c r="J50" i="58656"/>
  <c r="F17" i="58656"/>
  <c r="G17" i="58656" s="1"/>
  <c r="F36" i="1"/>
  <c r="G36" i="1" s="1"/>
  <c r="F99" i="58659"/>
  <c r="F98" i="58659"/>
  <c r="F97" i="58659"/>
  <c r="F94" i="58659"/>
  <c r="F93" i="58659"/>
  <c r="F91" i="58659"/>
  <c r="F90" i="58659"/>
  <c r="F89" i="58659"/>
  <c r="F87" i="58659"/>
  <c r="F86" i="58659"/>
  <c r="F85" i="58659"/>
  <c r="F84" i="58659"/>
  <c r="F83" i="58659"/>
  <c r="F82" i="58659"/>
  <c r="F80" i="58659"/>
  <c r="F79" i="58659"/>
  <c r="G101" i="58659" l="1"/>
  <c r="F49" i="64" l="1"/>
  <c r="G49" i="64" s="1"/>
  <c r="E46" i="58660" l="1"/>
  <c r="D46" i="58660"/>
  <c r="C46" i="58660"/>
  <c r="B46" i="58660"/>
  <c r="A46" i="58660"/>
  <c r="E45" i="58660"/>
  <c r="D45" i="58660"/>
  <c r="C45" i="58660"/>
  <c r="B45" i="58660"/>
  <c r="A45" i="58660"/>
  <c r="J28" i="110"/>
  <c r="J27" i="110"/>
  <c r="J26" i="110"/>
  <c r="J25" i="110"/>
  <c r="J24" i="110"/>
  <c r="J23" i="110"/>
  <c r="J22" i="110"/>
  <c r="J16" i="110"/>
  <c r="J15" i="110"/>
  <c r="J21" i="111"/>
  <c r="J20" i="111"/>
  <c r="J19" i="111"/>
  <c r="J18" i="111"/>
  <c r="J17" i="111"/>
  <c r="J16" i="111"/>
  <c r="J15" i="111"/>
  <c r="J51" i="58656"/>
  <c r="J48" i="58656"/>
  <c r="J47" i="58656"/>
  <c r="J46" i="58656"/>
  <c r="J45" i="58656"/>
  <c r="J44" i="58656"/>
  <c r="J43" i="58656"/>
  <c r="J42" i="58656"/>
  <c r="J41" i="58656"/>
  <c r="J40" i="58656"/>
  <c r="J39" i="58656"/>
  <c r="J38" i="58656"/>
  <c r="J37" i="58656"/>
  <c r="J36" i="58656"/>
  <c r="J35" i="58656"/>
  <c r="J34" i="58656"/>
  <c r="J33" i="58656"/>
  <c r="J32" i="58656"/>
  <c r="J31" i="58656"/>
  <c r="J30" i="58656"/>
  <c r="J29" i="58656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F58" i="1"/>
  <c r="G58" i="1" s="1"/>
  <c r="F57" i="1"/>
  <c r="G57" i="1" s="1"/>
  <c r="F10" i="1"/>
  <c r="G10" i="1" s="1"/>
  <c r="F25" i="1"/>
  <c r="G25" i="1" s="1"/>
  <c r="F33" i="1"/>
  <c r="G33" i="1" s="1"/>
  <c r="F49" i="1"/>
  <c r="G49" i="1" s="1"/>
  <c r="F52" i="1"/>
  <c r="G52" i="1" s="1"/>
  <c r="F55" i="1"/>
  <c r="G55" i="1" s="1"/>
  <c r="F35" i="1"/>
  <c r="G35" i="1" s="1"/>
  <c r="F11" i="1"/>
  <c r="G11" i="1" s="1"/>
  <c r="E18" i="58660"/>
  <c r="D18" i="58660"/>
  <c r="C18" i="58660"/>
  <c r="B18" i="58660"/>
  <c r="A18" i="58660"/>
  <c r="E17" i="58660"/>
  <c r="D17" i="58660"/>
  <c r="C17" i="58660"/>
  <c r="B17" i="58660"/>
  <c r="A17" i="58660"/>
  <c r="E16" i="58660"/>
  <c r="D16" i="58660"/>
  <c r="C16" i="58660"/>
  <c r="B16" i="58660"/>
  <c r="A16" i="58660"/>
  <c r="F17" i="58660" l="1"/>
  <c r="G17" i="58660" s="1"/>
  <c r="F16" i="58660"/>
  <c r="G16" i="58660" s="1"/>
  <c r="F18" i="58660"/>
  <c r="G18" i="58660" s="1"/>
  <c r="F22" i="110"/>
  <c r="F23" i="110"/>
  <c r="G23" i="110" s="1"/>
  <c r="F27" i="110"/>
  <c r="G27" i="110" s="1"/>
  <c r="F28" i="110"/>
  <c r="G28" i="110" s="1"/>
  <c r="F26" i="110"/>
  <c r="G26" i="110" s="1"/>
  <c r="F24" i="110"/>
  <c r="G24" i="110" s="1"/>
  <c r="F25" i="110"/>
  <c r="G25" i="110" s="1"/>
  <c r="F16" i="110"/>
  <c r="G16" i="110" s="1"/>
  <c r="F13" i="110"/>
  <c r="G13" i="110" s="1"/>
  <c r="F12" i="110"/>
  <c r="G12" i="110" s="1"/>
  <c r="F15" i="110"/>
  <c r="G15" i="110" s="1"/>
  <c r="F11" i="110"/>
  <c r="G11" i="110" s="1"/>
  <c r="F14" i="110"/>
  <c r="G14" i="110" s="1"/>
  <c r="F10" i="110"/>
  <c r="G10" i="110" s="1"/>
  <c r="F14" i="111"/>
  <c r="G14" i="111" s="1"/>
  <c r="F17" i="111"/>
  <c r="G17" i="111" s="1"/>
  <c r="F11" i="111"/>
  <c r="G11" i="111" s="1"/>
  <c r="F19" i="111"/>
  <c r="G19" i="111" s="1"/>
  <c r="F16" i="111"/>
  <c r="G16" i="111" s="1"/>
  <c r="F10" i="111"/>
  <c r="G10" i="111" s="1"/>
  <c r="F20" i="111"/>
  <c r="G20" i="111" s="1"/>
  <c r="F12" i="111"/>
  <c r="G12" i="111" s="1"/>
  <c r="F15" i="111"/>
  <c r="G15" i="111" s="1"/>
  <c r="F21" i="111"/>
  <c r="G21" i="111" s="1"/>
  <c r="F13" i="111"/>
  <c r="G13" i="111" s="1"/>
  <c r="F18" i="111"/>
  <c r="G18" i="111" s="1"/>
  <c r="F24" i="58656"/>
  <c r="G24" i="58656" s="1"/>
  <c r="F34" i="58656"/>
  <c r="G34" i="58656" s="1"/>
  <c r="F30" i="58656"/>
  <c r="G30" i="58656" s="1"/>
  <c r="F10" i="58656"/>
  <c r="G10" i="58656" s="1"/>
  <c r="F33" i="58656"/>
  <c r="G33" i="58656" s="1"/>
  <c r="F27" i="58656"/>
  <c r="G27" i="58656" s="1"/>
  <c r="F20" i="58656"/>
  <c r="G20" i="58656" s="1"/>
  <c r="F15" i="58656"/>
  <c r="G15" i="58656" s="1"/>
  <c r="F16" i="58656"/>
  <c r="G16" i="58656" s="1"/>
  <c r="F28" i="58656"/>
  <c r="G28" i="58656" s="1"/>
  <c r="F32" i="58656"/>
  <c r="G32" i="58656" s="1"/>
  <c r="F14" i="58656"/>
  <c r="G14" i="58656" s="1"/>
  <c r="F22" i="58656"/>
  <c r="G22" i="58656" s="1"/>
  <c r="F13" i="58656"/>
  <c r="G13" i="58656" s="1"/>
  <c r="F19" i="58656"/>
  <c r="G19" i="58656" s="1"/>
  <c r="F31" i="58656"/>
  <c r="G31" i="58656" s="1"/>
  <c r="F12" i="58656"/>
  <c r="G12" i="58656" s="1"/>
  <c r="F29" i="58656"/>
  <c r="G29" i="58656" s="1"/>
  <c r="F25" i="58656"/>
  <c r="G25" i="58656" s="1"/>
  <c r="F23" i="58656"/>
  <c r="G23" i="58656" s="1"/>
  <c r="F18" i="58656"/>
  <c r="G18" i="58656" s="1"/>
  <c r="F21" i="58656"/>
  <c r="G21" i="58656" s="1"/>
  <c r="F11" i="58656"/>
  <c r="G11" i="58656" s="1"/>
  <c r="F26" i="58656"/>
  <c r="G26" i="58656" s="1"/>
  <c r="F24" i="64"/>
  <c r="G24" i="64" s="1"/>
  <c r="F10" i="64"/>
  <c r="G10" i="64" s="1"/>
  <c r="F41" i="64"/>
  <c r="G41" i="64" s="1"/>
  <c r="F30" i="64"/>
  <c r="G30" i="64" s="1"/>
  <c r="F18" i="64"/>
  <c r="G18" i="64" s="1"/>
  <c r="F16" i="64"/>
  <c r="G16" i="64" s="1"/>
  <c r="F20" i="64"/>
  <c r="G20" i="64" s="1"/>
  <c r="F34" i="64"/>
  <c r="G34" i="64" s="1"/>
  <c r="F23" i="64"/>
  <c r="G23" i="64" s="1"/>
  <c r="F48" i="64"/>
  <c r="G48" i="64" s="1"/>
  <c r="F39" i="64"/>
  <c r="G39" i="64" s="1"/>
  <c r="F33" i="64"/>
  <c r="G33" i="64" s="1"/>
  <c r="F44" i="64"/>
  <c r="G44" i="64" s="1"/>
  <c r="F28" i="64"/>
  <c r="G28" i="64" s="1"/>
  <c r="F21" i="64"/>
  <c r="G21" i="64" s="1"/>
  <c r="F29" i="64"/>
  <c r="G29" i="64" s="1"/>
  <c r="F47" i="64"/>
  <c r="G47" i="64" s="1"/>
  <c r="F15" i="64"/>
  <c r="G15" i="64" s="1"/>
  <c r="F32" i="64"/>
  <c r="G32" i="64" s="1"/>
  <c r="F38" i="64"/>
  <c r="G38" i="64" s="1"/>
  <c r="F19" i="64"/>
  <c r="G19" i="64" s="1"/>
  <c r="F45" i="64"/>
  <c r="G45" i="64" s="1"/>
  <c r="F40" i="64"/>
  <c r="G40" i="64" s="1"/>
  <c r="F37" i="64"/>
  <c r="G37" i="64" s="1"/>
  <c r="F22" i="64"/>
  <c r="G22" i="64" s="1"/>
  <c r="F14" i="64"/>
  <c r="G14" i="64" s="1"/>
  <c r="F13" i="64"/>
  <c r="G13" i="64" s="1"/>
  <c r="F31" i="64"/>
  <c r="G31" i="64" s="1"/>
  <c r="F36" i="64"/>
  <c r="G36" i="64" s="1"/>
  <c r="F43" i="64"/>
  <c r="G43" i="64" s="1"/>
  <c r="F42" i="64"/>
  <c r="G42" i="64" s="1"/>
  <c r="F27" i="64"/>
  <c r="G27" i="64" s="1"/>
  <c r="F35" i="64"/>
  <c r="G35" i="64" s="1"/>
  <c r="F46" i="64"/>
  <c r="G46" i="64" s="1"/>
  <c r="F26" i="64"/>
  <c r="G26" i="64" s="1"/>
  <c r="F17" i="64"/>
  <c r="G17" i="64" s="1"/>
  <c r="F25" i="64"/>
  <c r="G25" i="64" s="1"/>
  <c r="F51" i="1"/>
  <c r="G51" i="1" s="1"/>
  <c r="F54" i="1"/>
  <c r="G54" i="1" s="1"/>
  <c r="F44" i="1"/>
  <c r="G44" i="1" s="1"/>
  <c r="F61" i="1"/>
  <c r="G61" i="1" s="1"/>
  <c r="F39" i="58659"/>
  <c r="F38" i="58659"/>
  <c r="F37" i="58659"/>
  <c r="F36" i="58659"/>
  <c r="F35" i="58659"/>
  <c r="F34" i="58659"/>
  <c r="F33" i="58659"/>
  <c r="F32" i="58659"/>
  <c r="F31" i="58659"/>
  <c r="F30" i="58659"/>
  <c r="F28" i="58659"/>
  <c r="F27" i="58659"/>
  <c r="F26" i="58659"/>
  <c r="F25" i="58659"/>
  <c r="F24" i="58659"/>
  <c r="F23" i="58659"/>
  <c r="F22" i="58659"/>
  <c r="F21" i="58659"/>
  <c r="F20" i="58659"/>
  <c r="F19" i="58659"/>
  <c r="F17" i="58659"/>
  <c r="F16" i="58659"/>
  <c r="F15" i="58659"/>
  <c r="F14" i="58659"/>
  <c r="F13" i="58659"/>
  <c r="F9" i="58659"/>
  <c r="F8" i="58659"/>
  <c r="F7" i="58659"/>
  <c r="G41" i="58659" s="1"/>
  <c r="G22" i="110" l="1"/>
  <c r="F45" i="58660"/>
  <c r="G46" i="58660"/>
  <c r="F46" i="58660"/>
  <c r="F53" i="1"/>
  <c r="G45" i="58660" l="1"/>
  <c r="J28" i="58656"/>
  <c r="J27" i="58656"/>
  <c r="J26" i="58656"/>
  <c r="J25" i="58656"/>
  <c r="J24" i="58656"/>
  <c r="J23" i="58656"/>
  <c r="J22" i="58656"/>
  <c r="J21" i="58656"/>
  <c r="J20" i="58656"/>
  <c r="J19" i="58656"/>
  <c r="J18" i="58656"/>
  <c r="J17" i="58656"/>
  <c r="J16" i="58656"/>
  <c r="J15" i="58656"/>
  <c r="J14" i="58656"/>
  <c r="J13" i="58656"/>
  <c r="J12" i="58656"/>
  <c r="J11" i="58656"/>
  <c r="J14" i="110" l="1"/>
  <c r="J13" i="110"/>
  <c r="J12" i="110"/>
  <c r="J11" i="110"/>
  <c r="F34" i="1" l="1"/>
  <c r="G34" i="1" s="1"/>
  <c r="F23" i="1"/>
  <c r="G23" i="1" s="1"/>
  <c r="F50" i="1"/>
  <c r="G50" i="1" s="1"/>
  <c r="F46" i="1"/>
  <c r="G46" i="1" s="1"/>
  <c r="J57" i="1"/>
  <c r="J56" i="1"/>
  <c r="J55" i="1"/>
  <c r="J54" i="1"/>
  <c r="J53" i="1"/>
  <c r="F39" i="1"/>
  <c r="G39" i="1" s="1"/>
  <c r="F16" i="1"/>
  <c r="G16" i="1" s="1"/>
  <c r="J14" i="111"/>
  <c r="J13" i="111"/>
  <c r="J12" i="111"/>
  <c r="J11" i="111"/>
  <c r="J10" i="110"/>
  <c r="F18" i="1"/>
  <c r="G18" i="1" s="1"/>
  <c r="F37" i="1"/>
  <c r="G37" i="1" s="1"/>
  <c r="F45" i="1"/>
  <c r="G45" i="1" s="1"/>
  <c r="F20" i="1"/>
  <c r="G20" i="1" s="1"/>
  <c r="F59" i="1"/>
  <c r="G59" i="1" s="1"/>
  <c r="F29" i="1"/>
  <c r="G29" i="1" s="1"/>
  <c r="F48" i="1"/>
  <c r="G48" i="1" s="1"/>
  <c r="F41" i="1"/>
  <c r="G41" i="1" s="1"/>
  <c r="F24" i="1"/>
  <c r="G24" i="1" s="1"/>
  <c r="F43" i="1"/>
  <c r="G43" i="1" s="1"/>
  <c r="F56" i="1"/>
  <c r="G56" i="1" s="1"/>
  <c r="F17" i="1"/>
  <c r="G17" i="1" s="1"/>
  <c r="F13" i="1"/>
  <c r="G13" i="1" s="1"/>
  <c r="F19" i="1"/>
  <c r="G19" i="1" s="1"/>
  <c r="F38" i="1"/>
  <c r="G38" i="1" s="1"/>
  <c r="F32" i="1"/>
  <c r="G32" i="1" s="1"/>
  <c r="F60" i="1"/>
  <c r="G60" i="1" s="1"/>
  <c r="F28" i="1"/>
  <c r="G28" i="1" s="1"/>
  <c r="F31" i="1"/>
  <c r="G31" i="1" s="1"/>
  <c r="F14" i="1"/>
  <c r="G14" i="1" s="1"/>
  <c r="F62" i="1"/>
  <c r="G62" i="1" s="1"/>
  <c r="F22" i="1"/>
  <c r="G22" i="1" s="1"/>
  <c r="F15" i="1"/>
  <c r="G15" i="1" s="1"/>
  <c r="F27" i="1"/>
  <c r="G27" i="1" s="1"/>
  <c r="F42" i="1"/>
  <c r="G42" i="1" s="1"/>
  <c r="F12" i="1"/>
  <c r="G12" i="1" s="1"/>
  <c r="F21" i="1"/>
  <c r="G21" i="1" s="1"/>
  <c r="G53" i="1"/>
  <c r="F40" i="1"/>
  <c r="G40" i="1" s="1"/>
  <c r="E40" i="58660"/>
  <c r="D40" i="58660"/>
  <c r="C40" i="58660"/>
  <c r="B40" i="58660"/>
  <c r="A40" i="58660"/>
  <c r="J13" i="64"/>
  <c r="J12" i="64"/>
  <c r="J11" i="64"/>
  <c r="F47" i="1"/>
  <c r="G47" i="1" s="1"/>
  <c r="A4" i="58660"/>
  <c r="X10" i="1"/>
  <c r="X11" i="1"/>
  <c r="W10" i="1"/>
  <c r="W11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A7" i="110"/>
  <c r="A5" i="110"/>
  <c r="A3" i="110"/>
  <c r="A7" i="111"/>
  <c r="A5" i="111"/>
  <c r="A7" i="58656"/>
  <c r="A5" i="58656"/>
  <c r="A7" i="64"/>
  <c r="A5" i="64"/>
  <c r="A4" i="64"/>
  <c r="A4" i="58656" s="1"/>
  <c r="A4" i="111" s="1"/>
  <c r="A4" i="110" s="1"/>
  <c r="A3" i="64"/>
  <c r="X13" i="64"/>
  <c r="W13" i="64"/>
  <c r="V13" i="64"/>
  <c r="X12" i="64"/>
  <c r="W12" i="64"/>
  <c r="V12" i="64"/>
  <c r="J10" i="111"/>
  <c r="J10" i="58656"/>
  <c r="J16" i="1"/>
  <c r="J15" i="1"/>
  <c r="J14" i="1"/>
  <c r="J13" i="1"/>
  <c r="J12" i="1"/>
  <c r="J11" i="1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4" i="101"/>
  <c r="A5" i="101"/>
  <c r="A7" i="101"/>
  <c r="F35" i="58660" l="1"/>
  <c r="G35" i="58660" s="1"/>
  <c r="F34" i="58660"/>
  <c r="G34" i="58660" s="1"/>
  <c r="F40" i="58660"/>
  <c r="G40" i="58660" s="1"/>
  <c r="F36" i="58660"/>
  <c r="G36" i="58660" s="1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<sst xmlns="http://schemas.openxmlformats.org/spreadsheetml/2006/main" count="1375" uniqueCount="424">
  <si>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</si>
  <si>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</si>
  <si>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</si>
  <si>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</si>
  <si>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</si>
  <si>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</si>
  <si>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</si>
  <si>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</si>
  <si>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</si>
  <si>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</si>
  <si>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</si>
  <si>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</si>
  <si>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</si>
  <si>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</si>
  <si>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</si>
  <si>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</si>
  <si>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</si>
  <si>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</si>
  <si>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</si>
  <si>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</si>
  <si>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</si>
  <si>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</si>
  <si>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</si>
  <si>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</si>
  <si>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</si>
  <si>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</si>
  <si>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SPGC</t>
  </si>
  <si>
    <t>MDPGC</t>
  </si>
  <si>
    <t>CMDP</t>
  </si>
  <si>
    <t>VGGC</t>
  </si>
  <si>
    <t>FUNARO IGNACIO</t>
  </si>
  <si>
    <t>EVTGC</t>
  </si>
  <si>
    <t>NGC</t>
  </si>
  <si>
    <t>HANSSON EDUARDO</t>
  </si>
  <si>
    <t>TGC</t>
  </si>
  <si>
    <t>MELARA GASTON</t>
  </si>
  <si>
    <t>DOMINGUEZ CARLOS</t>
  </si>
  <si>
    <t>GIORGIO SEBASTIAN</t>
  </si>
  <si>
    <t>RODRIGUEZ HERNAN</t>
  </si>
  <si>
    <t>SERFATY MARCELO</t>
  </si>
  <si>
    <t>CV</t>
  </si>
  <si>
    <t>CN</t>
  </si>
  <si>
    <t>3° S.V.</t>
  </si>
  <si>
    <t>GAIDO JORGE</t>
  </si>
  <si>
    <t>HEIZENREDER PABLO GUILLERMO</t>
  </si>
  <si>
    <t>GAIDO JORGE ALEJANDRO</t>
  </si>
  <si>
    <t>GIORGIO SEBASTIAN ANDRES</t>
  </si>
  <si>
    <t>EZPELETA LEANDRO ESTEBAN</t>
  </si>
  <si>
    <t>PAPUCCIO CLAUDIO ALBERTO</t>
  </si>
  <si>
    <t>CML</t>
  </si>
  <si>
    <t>SALVI HERNAN</t>
  </si>
  <si>
    <t>BEPMALE LEONARDO</t>
  </si>
  <si>
    <t>HOYO 1</t>
  </si>
  <si>
    <t>GOLF CLUB</t>
  </si>
  <si>
    <t>EL VALLE DE TANDIL</t>
  </si>
  <si>
    <t>BOYNE DANIEL</t>
  </si>
  <si>
    <t>HOYO 10</t>
  </si>
  <si>
    <t>SALERES LOURDES</t>
  </si>
  <si>
    <t>PAZ MANUEL</t>
  </si>
  <si>
    <t>COSULICH GERONIMO</t>
  </si>
  <si>
    <t>HOMPS BERNARDO</t>
  </si>
  <si>
    <t>CG</t>
  </si>
  <si>
    <t>SALERES MARIA LOURDES</t>
  </si>
  <si>
    <t>FEDERACION REGIONAL DE GOLF MAR Y SIERRAS</t>
  </si>
  <si>
    <t>VAZQUEZ JUAN MARIA</t>
  </si>
  <si>
    <t>LIOTTO JORGE</t>
  </si>
  <si>
    <t>FERNANDEZ FABIAN</t>
  </si>
  <si>
    <t>NAZABAL JUAN</t>
  </si>
  <si>
    <t>MACAGGI GRACIELA</t>
  </si>
  <si>
    <t>EQUIZA IRENE</t>
  </si>
  <si>
    <t>BARBERO PABLO</t>
  </si>
  <si>
    <t>PAPUCCIO CLAUDIO</t>
  </si>
  <si>
    <t>MITTON FABIO</t>
  </si>
  <si>
    <t>CHRISTENSEN GUILLERMO</t>
  </si>
  <si>
    <t>ROMAN IGNACIO</t>
  </si>
  <si>
    <t>LIOTTO NICOLAS</t>
  </si>
  <si>
    <t>BARBERO PABLO DANIEL</t>
  </si>
  <si>
    <t>ARRUTI JOSE LUIS</t>
  </si>
  <si>
    <t>NAZABAL JUAN IGNACIO</t>
  </si>
  <si>
    <t>LIOTTO JORGE DANIEL</t>
  </si>
  <si>
    <t>IGLESIAS JUAN CARLOS</t>
  </si>
  <si>
    <t>BILBAO EUGENIA BEATRIZ</t>
  </si>
  <si>
    <t>DAMAS CATEGORIA HASTA 19</t>
  </si>
  <si>
    <t>DAMAS CATEGORIA 20-36</t>
  </si>
  <si>
    <t>SAFE SERGIO</t>
  </si>
  <si>
    <t>SFILIO GERMAN</t>
  </si>
  <si>
    <t>CUVILLER ARIEL GASTON</t>
  </si>
  <si>
    <t>JARQUE JULIAN</t>
  </si>
  <si>
    <t>FILIBERTI RODOLFO</t>
  </si>
  <si>
    <t>FLUXA MIGUEL</t>
  </si>
  <si>
    <t>FILGUEIRA RISSO JAVIER</t>
  </si>
  <si>
    <t>MERLO JUAN JOSE</t>
  </si>
  <si>
    <t>OCAMPO ADRIAN</t>
  </si>
  <si>
    <t>DOMINGUEZ NICASIO</t>
  </si>
  <si>
    <t>RODRIGUES CRISTIAN</t>
  </si>
  <si>
    <t>RODRIGUES SERGIO</t>
  </si>
  <si>
    <t>ISACCH SIMON</t>
  </si>
  <si>
    <t>HOLLMAN GERMAN</t>
  </si>
  <si>
    <t>MIRAVE PATRICIO</t>
  </si>
  <si>
    <t>AZPIROZ CARLOS</t>
  </si>
  <si>
    <t>SALVATIERRA ALEJANDRA</t>
  </si>
  <si>
    <t>RODRIGUEZ JUAN LORENZO</t>
  </si>
  <si>
    <t>LUGONES FERNANDO</t>
  </si>
  <si>
    <t>ELENA HERNAN</t>
  </si>
  <si>
    <t>MAISONNAVE JUAN PABLO</t>
  </si>
  <si>
    <t>PEREZ WALTER</t>
  </si>
  <si>
    <t>PASCUAL MARCOS</t>
  </si>
  <si>
    <t>LOMBARDI ALEJANDRO</t>
  </si>
  <si>
    <t>RODRIGUEZ EDUARDO</t>
  </si>
  <si>
    <t>FAIDELLA GUILLERMO</t>
  </si>
  <si>
    <t>GAIDO AGUSTIN</t>
  </si>
  <si>
    <t>ULLUA JULIAN</t>
  </si>
  <si>
    <t>BRISIGHELLI FEDERICO</t>
  </si>
  <si>
    <t>GCD</t>
  </si>
  <si>
    <t>LARRABURU NORBERTO CEFERINO</t>
  </si>
  <si>
    <t>FERNANDEZ ARIEL JOSE</t>
  </si>
  <si>
    <t>CEGC</t>
  </si>
  <si>
    <t>CSCPGB</t>
  </si>
  <si>
    <t>SFILIO GERMAN DARIO</t>
  </si>
  <si>
    <t>FILIBERTI RODOLFO JULIAN</t>
  </si>
  <si>
    <t>ISACCH SIMON FRANCISCO</t>
  </si>
  <si>
    <t>FERNANDEZ LUCIANO WENCESLAO</t>
  </si>
  <si>
    <t>CARROZZINO JAVIER HORACIO</t>
  </si>
  <si>
    <t>FUHR JORGE ALBERTO</t>
  </si>
  <si>
    <t>CARREÑO SEQUEIRA RICARDO SERGI</t>
  </si>
  <si>
    <t>SALVATIERRA MARIA ALEJANDRA</t>
  </si>
  <si>
    <t>VILLA GESELL</t>
  </si>
  <si>
    <t>2° FECHA DE MAYORES</t>
  </si>
  <si>
    <t>SABADO 03 DE JUNIO DE 2017</t>
  </si>
  <si>
    <t>2° FECHA DEL RANKING DE MAYORES</t>
  </si>
  <si>
    <t>VIDELA ALEJANDRO</t>
  </si>
  <si>
    <t>VIDELA HECTOR DANIEL</t>
  </si>
  <si>
    <t>ARGERICH CONSTANZA</t>
  </si>
  <si>
    <t>PATTI  SEBASTIAN</t>
  </si>
  <si>
    <t>RICHETTO FABIAN</t>
  </si>
  <si>
    <t>ARANA LANUS MIGUEL</t>
  </si>
  <si>
    <t>LEE DAE KI</t>
  </si>
  <si>
    <t>PASOLINI CARLOS</t>
  </si>
  <si>
    <t>PRESTILEO ENZO</t>
  </si>
  <si>
    <t>CRAVEA GUILLERMO</t>
  </si>
  <si>
    <t>FERNANDES LUCIANO</t>
  </si>
  <si>
    <t>DE GALVAGNI JORGE</t>
  </si>
  <si>
    <t>LAUGE LUIS</t>
  </si>
  <si>
    <t>BRAVO DAVIS OSVAL</t>
  </si>
  <si>
    <t>RODRIGUEZ  DARIO</t>
  </si>
  <si>
    <t>PALENCIA SERGIO</t>
  </si>
  <si>
    <t>KEIMEL JOSE</t>
  </si>
  <si>
    <t>FERRERAS DANIEL</t>
  </si>
  <si>
    <t>NAVARRO FERNANDO</t>
  </si>
  <si>
    <t>NAVARRO NICOLAS</t>
  </si>
  <si>
    <t>DIEZ CLAUDIO</t>
  </si>
  <si>
    <t>CAPONE PASCUAL</t>
  </si>
  <si>
    <t>BARRETO SERGIO</t>
  </si>
  <si>
    <t>HEER GUSTAVO</t>
  </si>
  <si>
    <t>MARTINEZ VAZQUEZ MARIANO</t>
  </si>
  <si>
    <t>CAGNOLI HERNAN</t>
  </si>
  <si>
    <t>RESERVADO</t>
  </si>
  <si>
    <t>PEREZ  JULIO</t>
  </si>
  <si>
    <t>ESNAOLA  ALBERTO</t>
  </si>
  <si>
    <t>MELANI JUAN JOSE</t>
  </si>
  <si>
    <t>WILSON CARLOS LUIS</t>
  </si>
  <si>
    <t>PEREZ DEL CERRO CIPRIANO</t>
  </si>
  <si>
    <t>MQRINO JUAN CARLOS</t>
  </si>
  <si>
    <t>ELENA ESTEBAN</t>
  </si>
  <si>
    <t>BERENGENO ANA DE</t>
  </si>
  <si>
    <t>SLAVIN ADRIANA</t>
  </si>
  <si>
    <t>VILANOVA JOSE</t>
  </si>
  <si>
    <t>BERTOLI GUILLERMO</t>
  </si>
  <si>
    <t>BOLY ALFREDO</t>
  </si>
  <si>
    <t>LAPORTILLA RUBEN</t>
  </si>
  <si>
    <t>VILLANUEVA SILVIA</t>
  </si>
  <si>
    <t>ESCAJAL  NATALIA</t>
  </si>
  <si>
    <t>BILBAO EUGENIA</t>
  </si>
  <si>
    <t>VIZCAYA MIRTA</t>
  </si>
  <si>
    <t>GONZALEZ ALBERTO</t>
  </si>
  <si>
    <t>MARIO BOLLINI</t>
  </si>
  <si>
    <t>SUAREZ ALEJANDRO</t>
  </si>
  <si>
    <t>CASANOVA MARIANO</t>
  </si>
  <si>
    <t>PEVE JORGE</t>
  </si>
  <si>
    <t>GARCIA GUSTAVO</t>
  </si>
  <si>
    <t>LOPEZ MATTA LORENA</t>
  </si>
  <si>
    <t>JUNCO JORGE</t>
  </si>
  <si>
    <t>FERNANDEZ DAGUERRE JOSE</t>
  </si>
  <si>
    <t>MIHURA HORACIO</t>
  </si>
  <si>
    <t>SANTIAGO JUAN MARTIN</t>
  </si>
  <si>
    <t>RODRIGUEZ CONSOLI GEORGE</t>
  </si>
  <si>
    <t>BERENGENO MARIO</t>
  </si>
  <si>
    <t>NIETO SANDOVAL</t>
  </si>
  <si>
    <t>RASQUELA CHRISTIAN</t>
  </si>
  <si>
    <t>BATTALLER ALDO</t>
  </si>
  <si>
    <t>GIULIETTI FERNANDO</t>
  </si>
  <si>
    <t>MICHELTORENA JOSE</t>
  </si>
  <si>
    <t>PAILHE PEDRO</t>
  </si>
  <si>
    <t>BARLETTA JUAN CARLOS</t>
  </si>
  <si>
    <t>MANFREDO  MONICA</t>
  </si>
  <si>
    <t>OTTAVIANO  GUSTAVO</t>
  </si>
  <si>
    <t>GONZALEZ ARIEL</t>
  </si>
  <si>
    <t>MARTINEZ HERNAN</t>
  </si>
  <si>
    <t>HORARIOS SABADO 03-06-17</t>
  </si>
  <si>
    <t>KALOGERIAS JULIA</t>
  </si>
  <si>
    <t>TINEO FERNANDO</t>
  </si>
  <si>
    <t>CAMPOSANO LUIS</t>
  </si>
  <si>
    <t>MUZNIK GUSTAVO</t>
  </si>
  <si>
    <t>DIAZ ALBERDI MARIA</t>
  </si>
  <si>
    <t>NAKAGOME TOMOKO</t>
  </si>
  <si>
    <t>MAYORAZ CLAUDIO INELDO</t>
  </si>
  <si>
    <t>PANERA ALEJO</t>
  </si>
  <si>
    <t>GIORGIO FEDERICO</t>
  </si>
  <si>
    <t>LEGUIZAMON DAVID</t>
  </si>
  <si>
    <t>REY JUAN MANUEL</t>
  </si>
  <si>
    <t>PAVAN GRAZIANO</t>
  </si>
  <si>
    <t>ALVAREZ ORLANDO</t>
  </si>
  <si>
    <t>MEDINA JORGE</t>
  </si>
  <si>
    <t>BEVILAQUA GASTON</t>
  </si>
  <si>
    <t>ZARATE GERARDO</t>
  </si>
  <si>
    <t>GCHCC</t>
  </si>
  <si>
    <t>MARTINEZ HERNAN RAFAEL</t>
  </si>
  <si>
    <t xml:space="preserve">RODRIGUES SERGIO ADRIAN </t>
  </si>
  <si>
    <t>PATTI SEBASTIAN</t>
  </si>
  <si>
    <t>GARCIA GUSTAVO JOSE</t>
  </si>
  <si>
    <t>SANTAMARINA TOMAS</t>
  </si>
  <si>
    <t>RASQUELA CHRISTIAN ARIEL</t>
  </si>
  <si>
    <t>STAMPONE MARTIN JUAN</t>
  </si>
  <si>
    <t>MARINO CARLOS JUAN</t>
  </si>
  <si>
    <t xml:space="preserve">RODRIGUES CRISTIAN ADOLFO </t>
  </si>
  <si>
    <t xml:space="preserve">DIEZ CLAUDIO OMAR </t>
  </si>
  <si>
    <t>BOLY ALFREDO (H)</t>
  </si>
  <si>
    <t>BENITEZ MARCOS EXEQUIEL</t>
  </si>
  <si>
    <t>GAIDO AGUSTÍN</t>
  </si>
  <si>
    <t>RODRIGUEZ HERNAN GUSTAVO</t>
  </si>
  <si>
    <t>MICHELTORENA JOSE LUIS</t>
  </si>
  <si>
    <t>FERNANDEZ DAGUERRE JOSE LUIS</t>
  </si>
  <si>
    <t xml:space="preserve">CARREÑOALVARO </t>
  </si>
  <si>
    <t xml:space="preserve">OCAMPO ADRIAN </t>
  </si>
  <si>
    <t>EIGUREN JOSE M.</t>
  </si>
  <si>
    <t>JUNCO JORGE RUBEN</t>
  </si>
  <si>
    <t>PAZ ROBERTO ROQUE</t>
  </si>
  <si>
    <t xml:space="preserve">ZANETTA LEANDRO </t>
  </si>
  <si>
    <t xml:space="preserve">COSULICH GERONIMO </t>
  </si>
  <si>
    <t xml:space="preserve">MERLO JUAN JOSE </t>
  </si>
  <si>
    <t>ELENA ESTEBAN HORACIO</t>
  </si>
  <si>
    <t xml:space="preserve">NAVARRO NICOLAS </t>
  </si>
  <si>
    <t>BATTALLER ALDO CLAUDIO</t>
  </si>
  <si>
    <t>SAFE SERGIO JAVIER</t>
  </si>
  <si>
    <t xml:space="preserve">FRANCO ADRIAN ALEJANDRO </t>
  </si>
  <si>
    <t>LANCIONI GERMAN LUCAS</t>
  </si>
  <si>
    <t xml:space="preserve">SANTAMARINA RAMON </t>
  </si>
  <si>
    <t xml:space="preserve">OLIVERA EDUARDO PASCUAL </t>
  </si>
  <si>
    <t>MOLINA AMPUERO NELSON HERNAN</t>
  </si>
  <si>
    <t>STGC</t>
  </si>
  <si>
    <t xml:space="preserve">PALENCIA SERGIO </t>
  </si>
  <si>
    <t>LEE DAE KY</t>
  </si>
  <si>
    <t xml:space="preserve">JARQUE JULIAN </t>
  </si>
  <si>
    <t xml:space="preserve">QUINTANA FABIAN </t>
  </si>
  <si>
    <t>NOYA FERNANDO JAVIER</t>
  </si>
  <si>
    <t>DIAZ GERARDO GABRIEL</t>
  </si>
  <si>
    <t xml:space="preserve">CUVILLIER ARIEL </t>
  </si>
  <si>
    <t>SERFATY MARCELO JOSE</t>
  </si>
  <si>
    <t xml:space="preserve">ARISTEGUI MATIAS HERNAN </t>
  </si>
  <si>
    <t xml:space="preserve">CASCO GUSTAVO ARIEL </t>
  </si>
  <si>
    <t>NICOLAO MARIANO LUIS</t>
  </si>
  <si>
    <t xml:space="preserve">BERRO RIVAS MATIAS JUAN </t>
  </si>
  <si>
    <t>GIULIETTI FERNANDO JOSE</t>
  </si>
  <si>
    <t>NAVARRO FERNANDO DIEGO</t>
  </si>
  <si>
    <t xml:space="preserve">MITTON FABIO ANIBAL </t>
  </si>
  <si>
    <t xml:space="preserve">RICHETTO FABIAN </t>
  </si>
  <si>
    <t>RODRIGUEZ CONSOLI GEORGE MARTI</t>
  </si>
  <si>
    <t>GAGO FAVIO DANIEL</t>
  </si>
  <si>
    <t xml:space="preserve">RAMONDINO PABLO </t>
  </si>
  <si>
    <t>MIHURA HORACIO (H)</t>
  </si>
  <si>
    <t xml:space="preserve">MOYA RICARDO FABIAN </t>
  </si>
  <si>
    <t xml:space="preserve">LAPORTILLA RUBEN ISMAEL </t>
  </si>
  <si>
    <t>BARRETO SERGIO ROBERTO</t>
  </si>
  <si>
    <t xml:space="preserve">PAZ MANUEL CARLOS </t>
  </si>
  <si>
    <t xml:space="preserve">VIDELA ALEJANDRO RAUL </t>
  </si>
  <si>
    <t xml:space="preserve">DE GALVAGNI JORGE ALBERTO </t>
  </si>
  <si>
    <t xml:space="preserve">RODRIGUEZ DARIO GUILLERMO </t>
  </si>
  <si>
    <t>RODRIGUEZ EDUARDO MARTIN</t>
  </si>
  <si>
    <t>LOMBARDI ALEJANDRO CESAR</t>
  </si>
  <si>
    <t xml:space="preserve">SARASOLA MAURICIO </t>
  </si>
  <si>
    <t xml:space="preserve">ETEROVICH ARMANDO NICOLAS </t>
  </si>
  <si>
    <t>CRAVEA GUILLERMO JUAN</t>
  </si>
  <si>
    <t xml:space="preserve">VILANOVA JOSE </t>
  </si>
  <si>
    <t xml:space="preserve">IPORRE RAUL </t>
  </si>
  <si>
    <t xml:space="preserve">ZURZOLO GABRIEL </t>
  </si>
  <si>
    <t>OTTAVIANO SILVIO GUSTAVO</t>
  </si>
  <si>
    <t>PEVE JORGE LORENZO</t>
  </si>
  <si>
    <t xml:space="preserve">PEREZ JULIO </t>
  </si>
  <si>
    <t xml:space="preserve">PASOLINI CARLOS </t>
  </si>
  <si>
    <t>BOYNE DANIEL CESAR</t>
  </si>
  <si>
    <t>GONZALEZ ARIEL DARIO</t>
  </si>
  <si>
    <t>LAMARQUE GONZALO MARIA</t>
  </si>
  <si>
    <t xml:space="preserve">FERRERAS DANIEL ENRIQUE </t>
  </si>
  <si>
    <t>NIETO SANDOVAL EDUARDO</t>
  </si>
  <si>
    <t xml:space="preserve">IBARGUENGOITIA GERMAN </t>
  </si>
  <si>
    <t xml:space="preserve">MARCELLONI LEANDRO LUIS </t>
  </si>
  <si>
    <t>VILLALBA ROBERTO DIEGO</t>
  </si>
  <si>
    <t>FLUXA MIGUEL ANGEL</t>
  </si>
  <si>
    <t>BERENGENO MARIO ABEL</t>
  </si>
  <si>
    <t xml:space="preserve">ARIAS GUALBERTO </t>
  </si>
  <si>
    <t>ESNAOLA ALBERTO DANIEL</t>
  </si>
  <si>
    <t>PRESTILEO ENZO SERGIO</t>
  </si>
  <si>
    <t>MCC</t>
  </si>
  <si>
    <t xml:space="preserve">MENDEZ DANIEL OSCAR </t>
  </si>
  <si>
    <t xml:space="preserve">FAIDELLA JOSE GUILLERMO </t>
  </si>
  <si>
    <t>LAUGE LUIS MARIA</t>
  </si>
  <si>
    <t>ALBANO FERNANDO MARTIN</t>
  </si>
  <si>
    <t>LEON DIEGO JORGE</t>
  </si>
  <si>
    <t xml:space="preserve">BERTOLI GUILLERMO </t>
  </si>
  <si>
    <t>KOPCIUCH ALFREDO BRUNO</t>
  </si>
  <si>
    <t xml:space="preserve">CAGGIANO JUAN PABLO </t>
  </si>
  <si>
    <t>HEERGUSTAVO</t>
  </si>
  <si>
    <t>MINUET ROBERTO GABRIEL</t>
  </si>
  <si>
    <t xml:space="preserve">SANTOS MANUEL </t>
  </si>
  <si>
    <t xml:space="preserve">BOLLINI MARIO RODOLFO </t>
  </si>
  <si>
    <t>RAMOS LUIS ESTEBAN</t>
  </si>
  <si>
    <t xml:space="preserve">STAMPONE MAURO EZEQUIEL </t>
  </si>
  <si>
    <t>CASTRO CARLOS RAUL</t>
  </si>
  <si>
    <t xml:space="preserve">BRAVO DAVID OSVALDO </t>
  </si>
  <si>
    <t>ELICHIRIBEHETY EDGARDO</t>
  </si>
  <si>
    <t>LPSA</t>
  </si>
  <si>
    <t>KEIMEL JOSE ARMANDO</t>
  </si>
  <si>
    <t xml:space="preserve">SARASIBAR ANGEL ERNESTO </t>
  </si>
  <si>
    <t>CAMPOSANOJUAN JOSE</t>
  </si>
  <si>
    <t>MAYEREAUX LUIS ERNESTO</t>
  </si>
  <si>
    <t xml:space="preserve">LUENGO MIGUEL ANGEL </t>
  </si>
  <si>
    <t>MUNGIELLO FABIAN AGUSTIN</t>
  </si>
  <si>
    <t xml:space="preserve">URRUTIBEHETY MARTIN </t>
  </si>
  <si>
    <t>PALOMINO ALDO SERGIO SEBASTIAN</t>
  </si>
  <si>
    <t xml:space="preserve">SCALESE ERNESTO ALEJANDRO </t>
  </si>
  <si>
    <t>GIORGIO RUBEN HORACIO</t>
  </si>
  <si>
    <t xml:space="preserve">DIVINS EDWARD </t>
  </si>
  <si>
    <t>NOE JORGE OMAR</t>
  </si>
  <si>
    <t>STAMPONE JUAN ADOLFO</t>
  </si>
  <si>
    <t xml:space="preserve">LOPEZ MATTALORENA </t>
  </si>
  <si>
    <t>GONZALEZ DE BERENGENO ANA MARI</t>
  </si>
  <si>
    <t xml:space="preserve">VANZATO DE TRIANON EMMA ELENA </t>
  </si>
  <si>
    <t xml:space="preserve">SOCHOR ESTELA </t>
  </si>
  <si>
    <t xml:space="preserve">VILLANUEVA SILVIA </t>
  </si>
  <si>
    <t xml:space="preserve">ESCAJAL NATALIA </t>
  </si>
  <si>
    <t>ESCOLAR MARCELA AMANDA</t>
  </si>
  <si>
    <t xml:space="preserve">MANFREDO MONICA MARCELA </t>
  </si>
  <si>
    <t>GEIST DE VIZCAYA MIRTA G</t>
  </si>
  <si>
    <t xml:space="preserve">GIACCIO CLAUDIA </t>
  </si>
  <si>
    <t>CABALLEROS CATEGORIA HASTA 9</t>
  </si>
  <si>
    <t>CANE MIGUEL</t>
  </si>
  <si>
    <t>DOMINGO 04 DE JUNIO DE 2017</t>
  </si>
  <si>
    <t>MINUET GABRIEL</t>
  </si>
  <si>
    <t>BERRO RIVAS MATIAS</t>
  </si>
  <si>
    <t>VILLALBA DIEGO</t>
  </si>
  <si>
    <t>LANCIONI GERMAN</t>
  </si>
  <si>
    <t>RODRIOGUEZ MARCELO (CG)</t>
  </si>
  <si>
    <t>SANTAMARINA RAMON</t>
  </si>
  <si>
    <t>FRANCO ADRIAN</t>
  </si>
  <si>
    <t>SANTOS MANUEL</t>
  </si>
  <si>
    <t>CARROZZINO JAVIER</t>
  </si>
  <si>
    <t>LUENGO MIGUEL ANGEL</t>
  </si>
  <si>
    <t>CAMPOSANO JUAN JOSE</t>
  </si>
  <si>
    <t>KOPCIUCH BRUNO</t>
  </si>
  <si>
    <t>VANZATO EMMA</t>
  </si>
  <si>
    <t>SOCHOR ESTELA</t>
  </si>
  <si>
    <t xml:space="preserve">MUNGIELLO FABIAN </t>
  </si>
  <si>
    <t>ALBANO FERNANDO</t>
  </si>
  <si>
    <t>MENDEZ DANIEL</t>
  </si>
  <si>
    <t>FUHR JORGE</t>
  </si>
  <si>
    <t>MOYA RICARDO</t>
  </si>
  <si>
    <t>CARREÑO RICARDO</t>
  </si>
  <si>
    <t>GIACCIO CLAUDIA</t>
  </si>
  <si>
    <t>SARASOLA JOSE MAURICIO</t>
  </si>
  <si>
    <t>EIGUREN JOSE</t>
  </si>
  <si>
    <t>ETEROVICH ARMANDO</t>
  </si>
  <si>
    <t>ARIAS GUALBERTO</t>
  </si>
  <si>
    <t>SCALESE ALEJANDRO</t>
  </si>
  <si>
    <t>GIORGIO RUBEN</t>
  </si>
  <si>
    <t>PAZ ROBERTO</t>
  </si>
  <si>
    <t>URRUTIBEHETY MARTIN</t>
  </si>
  <si>
    <t>IBARGUENGOITIA GERMAN</t>
  </si>
  <si>
    <t>CAGGIANO JUAN PABLO</t>
  </si>
  <si>
    <t>MAYERAUX LUIS</t>
  </si>
  <si>
    <t>STAMPONE JUAN MARTIN</t>
  </si>
  <si>
    <t>LARRABURU CEFERINO</t>
  </si>
  <si>
    <t>ARISTEGUI MATIAS</t>
  </si>
  <si>
    <t>CASCO GUSTAVO</t>
  </si>
  <si>
    <t>BENITEZ MARCOS</t>
  </si>
  <si>
    <t>ZURZOLO GABRIEL</t>
  </si>
  <si>
    <t>CARREÑO ALVARO</t>
  </si>
  <si>
    <t>DIAZ GERARDO</t>
  </si>
  <si>
    <t>ROSALES FERNANDO</t>
  </si>
  <si>
    <t>DIVINS EDWARD</t>
  </si>
  <si>
    <t>NOE JORGE</t>
  </si>
  <si>
    <t>SARASIBAR ANGEL</t>
  </si>
  <si>
    <t>MARCELLONI LEANDRO</t>
  </si>
  <si>
    <t>NICOLAO MARIANO</t>
  </si>
  <si>
    <t>FERNANDEZ ARIEL</t>
  </si>
  <si>
    <t>RAMOS LUIS</t>
  </si>
  <si>
    <t>STAMPONE MAURO</t>
  </si>
  <si>
    <t>STAMPONE ADOLFO</t>
  </si>
  <si>
    <t>PALOMINO SEBASTIAN</t>
  </si>
  <si>
    <t>LEON DIEGO</t>
  </si>
  <si>
    <t>CASTRO CARLOS</t>
  </si>
  <si>
    <t>NOYA FERNANDO</t>
  </si>
  <si>
    <t>GAGO DANIEL</t>
  </si>
  <si>
    <t>EZPELETA LEANDRO</t>
  </si>
  <si>
    <t>QUINTANA FABIAN</t>
  </si>
  <si>
    <t>HEIZENRREDER PABLO</t>
  </si>
  <si>
    <t>MOLINA NELSON</t>
  </si>
  <si>
    <t>ESCOLAR MARCELA</t>
  </si>
  <si>
    <t>ERICHIRIBETY EDGARDO</t>
  </si>
  <si>
    <t>SANTAMARINA TOMAS 47388</t>
  </si>
  <si>
    <t>VILLAMIL EZEQUIEL</t>
  </si>
  <si>
    <t>LAMARQUE GONZALO</t>
  </si>
  <si>
    <t>RAMONDINO PABLO</t>
  </si>
  <si>
    <t>OLIVERA EDUARDO</t>
  </si>
  <si>
    <t>ZANETTA LEANDRO</t>
  </si>
  <si>
    <t>IPORRE RAUL</t>
  </si>
  <si>
    <t>HORARIOS DOMINGO 04-06-17</t>
  </si>
  <si>
    <t>P</t>
  </si>
  <si>
    <t>T</t>
  </si>
  <si>
    <t>ROSALES FERNANDO A.</t>
  </si>
  <si>
    <t>D</t>
  </si>
  <si>
    <t>E</t>
  </si>
  <si>
    <t>S</t>
  </si>
  <si>
    <t>6.6.b</t>
  </si>
  <si>
    <t>VILLAMIL EZEQUIEL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</si>
</sst>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3" x14ac:knownFonts="1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5"/>
      <color theme="0"/>
      <name val="Arial"/>
      <family val="2"/>
    </font>
    <font>
      <b/>
      <sz val="10"/>
      <color theme="0"/>
      <name val="Arial"/>
      <family val="2"/>
    </font>
    <font>
      <b/>
      <sz val="15"/>
      <color rgb="FF0000FF"/>
      <name val="Arial"/>
      <family val="2"/>
    </font>
    <font>
      <b/>
      <sz val="12"/>
      <color theme="3" tint="0.39997558519241921"/>
      <name val="Arial"/>
      <family val="2"/>
    </font>
    <font>
      <b/>
      <sz val="15"/>
      <color rgb="FFFF0000"/>
      <name val="Arial"/>
      <family val="2"/>
    </font>
    <font>
      <b/>
      <sz val="20"/>
      <name val="Arial"/>
      <family val="2"/>
    </font>
    <font>
      <b/>
      <sz val="40"/>
      <color rgb="FFFF0000"/>
      <name val="Calibri"/>
      <family val="2"/>
    </font>
    <font>
      <b/>
      <sz val="37"/>
      <color rgb="FFFF0000"/>
      <name val="Calibri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14" fontId="24" fillId="0" borderId="0" xfId="0" applyNumberFormat="1" applyFont="1"/>
    <xf numFmtId="0" fontId="12" fillId="0" borderId="0" xfId="0" applyFont="1"/>
    <xf numFmtId="0" fontId="14" fillId="0" borderId="3" xfId="0" applyFont="1" applyFill="1" applyBorder="1"/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 applyBorder="1"/>
    <xf numFmtId="0" fontId="19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4" xfId="0" applyFont="1" applyFill="1" applyBorder="1"/>
    <xf numFmtId="0" fontId="3" fillId="0" borderId="1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2" fontId="3" fillId="6" borderId="11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4" fillId="0" borderId="0" xfId="0" applyFont="1" applyFill="1" applyBorder="1"/>
    <xf numFmtId="0" fontId="5" fillId="0" borderId="20" xfId="0" applyFont="1" applyBorder="1" applyAlignment="1">
      <alignment horizontal="center"/>
    </xf>
    <xf numFmtId="0" fontId="21" fillId="0" borderId="0" xfId="0" applyFont="1"/>
    <xf numFmtId="0" fontId="13" fillId="0" borderId="0" xfId="0" applyFont="1"/>
    <xf numFmtId="0" fontId="19" fillId="0" borderId="0" xfId="0" applyFont="1" applyFill="1" applyAlignment="1">
      <alignment horizontal="center"/>
    </xf>
    <xf numFmtId="0" fontId="20" fillId="0" borderId="0" xfId="0" applyFont="1"/>
    <xf numFmtId="0" fontId="24" fillId="0" borderId="0" xfId="0" applyFo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5" fillId="0" borderId="2" xfId="0" quotePrefix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8" fillId="6" borderId="4" xfId="0" applyFont="1" applyFill="1" applyBorder="1"/>
    <xf numFmtId="0" fontId="7" fillId="0" borderId="2" xfId="0" quotePrefix="1" applyFont="1" applyFill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5" fillId="0" borderId="20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20" fontId="19" fillId="0" borderId="26" xfId="0" applyNumberFormat="1" applyFont="1" applyFill="1" applyBorder="1" applyAlignment="1">
      <alignment horizontal="center"/>
    </xf>
    <xf numFmtId="0" fontId="13" fillId="0" borderId="14" xfId="0" applyFont="1" applyFill="1" applyBorder="1"/>
    <xf numFmtId="0" fontId="13" fillId="0" borderId="8" xfId="0" applyFont="1" applyFill="1" applyBorder="1"/>
    <xf numFmtId="0" fontId="13" fillId="0" borderId="15" xfId="0" applyFont="1" applyFill="1" applyBorder="1"/>
    <xf numFmtId="20" fontId="19" fillId="0" borderId="27" xfId="0" applyNumberFormat="1" applyFont="1" applyFill="1" applyBorder="1" applyAlignment="1">
      <alignment horizontal="center"/>
    </xf>
    <xf numFmtId="0" fontId="13" fillId="0" borderId="28" xfId="0" applyFont="1" applyFill="1" applyBorder="1"/>
    <xf numFmtId="0" fontId="13" fillId="0" borderId="2" xfId="0" applyFont="1" applyFill="1" applyBorder="1"/>
    <xf numFmtId="0" fontId="13" fillId="0" borderId="20" xfId="0" applyFont="1" applyFill="1" applyBorder="1"/>
    <xf numFmtId="20" fontId="19" fillId="0" borderId="29" xfId="0" applyNumberFormat="1" applyFont="1" applyFill="1" applyBorder="1" applyAlignment="1">
      <alignment horizontal="center"/>
    </xf>
    <xf numFmtId="0" fontId="13" fillId="0" borderId="30" xfId="0" applyFont="1" applyFill="1" applyBorder="1"/>
    <xf numFmtId="0" fontId="13" fillId="0" borderId="24" xfId="0" applyFont="1" applyFill="1" applyBorder="1"/>
    <xf numFmtId="0" fontId="13" fillId="0" borderId="25" xfId="0" applyFont="1" applyFill="1" applyBorder="1"/>
    <xf numFmtId="20" fontId="19" fillId="0" borderId="31" xfId="0" applyNumberFormat="1" applyFont="1" applyFill="1" applyBorder="1" applyAlignment="1">
      <alignment horizontal="center"/>
    </xf>
    <xf numFmtId="0" fontId="13" fillId="0" borderId="32" xfId="0" applyFont="1" applyFill="1" applyBorder="1"/>
    <xf numFmtId="20" fontId="19" fillId="0" borderId="11" xfId="0" applyNumberFormat="1" applyFont="1" applyFill="1" applyBorder="1" applyAlignment="1">
      <alignment horizontal="center"/>
    </xf>
    <xf numFmtId="20" fontId="19" fillId="0" borderId="9" xfId="0" applyNumberFormat="1" applyFont="1" applyFill="1" applyBorder="1" applyAlignment="1">
      <alignment horizontal="center"/>
    </xf>
    <xf numFmtId="0" fontId="13" fillId="0" borderId="33" xfId="0" applyFont="1" applyFill="1" applyBorder="1"/>
    <xf numFmtId="0" fontId="25" fillId="8" borderId="1" xfId="0" applyFont="1" applyFill="1" applyBorder="1" applyAlignment="1">
      <alignment horizontal="center"/>
    </xf>
    <xf numFmtId="164" fontId="1" fillId="0" borderId="0" xfId="0" applyNumberFormat="1" applyFont="1"/>
    <xf numFmtId="164" fontId="3" fillId="0" borderId="19" xfId="0" applyNumberFormat="1" applyFont="1" applyBorder="1" applyAlignment="1">
      <alignment horizontal="center"/>
    </xf>
    <xf numFmtId="164" fontId="12" fillId="0" borderId="21" xfId="0" applyNumberFormat="1" applyFont="1" applyFill="1" applyBorder="1" applyAlignment="1">
      <alignment horizontal="center"/>
    </xf>
    <xf numFmtId="164" fontId="1" fillId="0" borderId="0" xfId="0" applyNumberFormat="1" applyFont="1" applyBorder="1"/>
    <xf numFmtId="0" fontId="32" fillId="6" borderId="28" xfId="0" applyFont="1" applyFill="1" applyBorder="1"/>
    <xf numFmtId="0" fontId="32" fillId="6" borderId="2" xfId="0" applyFont="1" applyFill="1" applyBorder="1"/>
    <xf numFmtId="0" fontId="32" fillId="6" borderId="25" xfId="0" applyFont="1" applyFill="1" applyBorder="1"/>
    <xf numFmtId="0" fontId="32" fillId="6" borderId="20" xfId="0" applyFont="1" applyFill="1" applyBorder="1"/>
    <xf numFmtId="0" fontId="32" fillId="6" borderId="24" xfId="0" applyFont="1" applyFill="1" applyBorder="1"/>
    <xf numFmtId="0" fontId="32" fillId="6" borderId="32" xfId="0" applyFont="1" applyFill="1" applyBorder="1"/>
    <xf numFmtId="0" fontId="11" fillId="0" borderId="24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quotePrefix="1" applyFont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0" fontId="6" fillId="0" borderId="14" xfId="0" applyFont="1" applyFill="1" applyBorder="1"/>
    <xf numFmtId="0" fontId="11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12" fillId="0" borderId="15" xfId="0" applyNumberFormat="1" applyFont="1" applyFill="1" applyBorder="1" applyAlignment="1">
      <alignment horizontal="center"/>
    </xf>
    <xf numFmtId="0" fontId="6" fillId="0" borderId="16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23" fillId="4" borderId="19" xfId="0" applyFont="1" applyFill="1" applyBorder="1" applyAlignment="1">
      <alignment horizontal="center"/>
    </xf>
    <xf numFmtId="0" fontId="31" fillId="6" borderId="10" xfId="0" applyFont="1" applyFill="1" applyBorder="1" applyAlignment="1">
      <alignment horizontal="center" vertical="center"/>
    </xf>
    <xf numFmtId="0" fontId="31" fillId="6" borderId="34" xfId="0" applyFont="1" applyFill="1" applyBorder="1" applyAlignment="1">
      <alignment horizontal="center" vertical="center"/>
    </xf>
    <xf numFmtId="0" fontId="31" fillId="6" borderId="35" xfId="0" applyFont="1" applyFill="1" applyBorder="1" applyAlignment="1">
      <alignment horizontal="center" vertical="center"/>
    </xf>
    <xf numFmtId="0" fontId="31" fillId="6" borderId="3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horizontal="center" vertical="center"/>
    </xf>
    <xf numFmtId="0" fontId="31" fillId="6" borderId="29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31" fillId="6" borderId="18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2" fillId="5" borderId="23" xfId="0" applyFont="1" applyFill="1" applyBorder="1" applyAlignment="1">
      <alignment horizontal="center"/>
    </xf>
    <xf numFmtId="0" fontId="22" fillId="5" borderId="22" xfId="0" applyFont="1" applyFill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0" fillId="6" borderId="10" xfId="0" applyFont="1" applyFill="1" applyBorder="1" applyAlignment="1">
      <alignment horizontal="center" vertical="center"/>
    </xf>
    <xf numFmtId="0" fontId="30" fillId="6" borderId="34" xfId="0" applyFont="1" applyFill="1" applyBorder="1" applyAlignment="1">
      <alignment horizontal="center" vertical="center"/>
    </xf>
    <xf numFmtId="0" fontId="30" fillId="6" borderId="35" xfId="0" applyFont="1" applyFill="1" applyBorder="1" applyAlignment="1">
      <alignment horizontal="center" vertical="center"/>
    </xf>
    <xf numFmtId="0" fontId="30" fillId="6" borderId="36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37" xfId="0" applyFont="1" applyFill="1" applyBorder="1" applyAlignment="1">
      <alignment horizontal="center" vertical="center"/>
    </xf>
    <xf numFmtId="0" fontId="30" fillId="6" borderId="29" xfId="0" applyFont="1" applyFill="1" applyBorder="1" applyAlignment="1">
      <alignment horizontal="center" vertical="center"/>
    </xf>
    <xf numFmtId="0" fontId="30" fillId="6" borderId="13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32" fillId="6" borderId="30" xfId="0" applyFont="1" applyFill="1" applyBorder="1"/>
    <xf numFmtId="0" fontId="16" fillId="0" borderId="25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3" fillId="6" borderId="1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9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zoomScale="70" zoomScaleNormal="70" workbookViewId="0">
      <selection sqref="A1:G1"/>
    </sheetView>
  </sheetViews>
  <sheetFormatPr baseColWidth="10" defaultRowHeight="18.75" x14ac:dyDescent="0.2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82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customWidth="1"/>
    <col min="13" max="21" width="3" style="1" customWidth="1"/>
    <col min="22" max="24" width="12.140625" style="1" customWidth="1"/>
    <col min="25" max="25" width="11.42578125" style="1" customWidth="1"/>
    <col min="26" max="16384" width="11.42578125" style="1"/>
  </cols>
  <sheetData>
    <row r="1" spans="1:24" ht="30.75" x14ac:dyDescent="0.4">
      <c r="A1" s="109" t="s">
        <v>7</v>
      </c>
      <c r="B1" s="109"/>
      <c r="C1" s="109"/>
      <c r="D1" s="109"/>
      <c r="E1" s="109"/>
      <c r="F1" s="109"/>
      <c r="G1" s="109"/>
      <c r="L1" s="52">
        <v>9</v>
      </c>
    </row>
    <row r="2" spans="1:24" ht="30.75" x14ac:dyDescent="0.4">
      <c r="A2" s="109" t="s">
        <v>8</v>
      </c>
      <c r="B2" s="109"/>
      <c r="C2" s="109"/>
      <c r="D2" s="109"/>
      <c r="E2" s="109"/>
      <c r="F2" s="109"/>
      <c r="G2" s="109"/>
    </row>
    <row r="3" spans="1:24" ht="25.5" x14ac:dyDescent="0.35">
      <c r="A3" s="112" t="s">
        <v>126</v>
      </c>
      <c r="B3" s="112"/>
      <c r="C3" s="112"/>
      <c r="D3" s="112"/>
      <c r="E3" s="112"/>
      <c r="F3" s="112"/>
      <c r="G3" s="112"/>
    </row>
    <row r="4" spans="1:24" ht="25.5" x14ac:dyDescent="0.35">
      <c r="A4" s="112" t="s">
        <v>53</v>
      </c>
      <c r="B4" s="112"/>
      <c r="C4" s="112"/>
      <c r="D4" s="112"/>
      <c r="E4" s="112"/>
      <c r="F4" s="112"/>
      <c r="G4" s="112"/>
    </row>
    <row r="5" spans="1:24" ht="20.25" x14ac:dyDescent="0.3">
      <c r="A5" s="110" t="s">
        <v>127</v>
      </c>
      <c r="B5" s="110"/>
      <c r="C5" s="110"/>
      <c r="D5" s="110"/>
      <c r="E5" s="110"/>
      <c r="F5" s="110"/>
      <c r="G5" s="110"/>
    </row>
    <row r="6" spans="1:24" ht="19.5" x14ac:dyDescent="0.3">
      <c r="A6" s="111" t="s">
        <v>6</v>
      </c>
      <c r="B6" s="111"/>
      <c r="C6" s="111"/>
      <c r="D6" s="111"/>
      <c r="E6" s="111"/>
      <c r="F6" s="111"/>
      <c r="G6" s="111"/>
    </row>
    <row r="7" spans="1:24" ht="20.25" thickBot="1" x14ac:dyDescent="0.35">
      <c r="A7" s="113" t="s">
        <v>128</v>
      </c>
      <c r="B7" s="113"/>
      <c r="C7" s="113"/>
      <c r="D7" s="113"/>
      <c r="E7" s="113"/>
      <c r="F7" s="113"/>
      <c r="G7" s="113"/>
    </row>
    <row r="8" spans="1:24" ht="20.25" thickBot="1" x14ac:dyDescent="0.35">
      <c r="A8" s="106" t="s">
        <v>344</v>
      </c>
      <c r="B8" s="107"/>
      <c r="C8" s="107"/>
      <c r="D8" s="107"/>
      <c r="E8" s="107"/>
      <c r="F8" s="107"/>
      <c r="G8" s="108"/>
    </row>
    <row r="9" spans="1:24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83" t="s">
        <v>19</v>
      </c>
      <c r="I9" s="1"/>
      <c r="J9" s="24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3" t="s">
        <v>21</v>
      </c>
      <c r="W9" s="27" t="s">
        <v>22</v>
      </c>
      <c r="X9" s="27" t="s">
        <v>23</v>
      </c>
    </row>
    <row r="10" spans="1:24" ht="19.5" x14ac:dyDescent="0.3">
      <c r="A10" s="26" t="s">
        <v>47</v>
      </c>
      <c r="B10" s="7" t="s">
        <v>29</v>
      </c>
      <c r="C10" s="8">
        <v>9</v>
      </c>
      <c r="D10" s="9">
        <v>41</v>
      </c>
      <c r="E10" s="9">
        <v>36</v>
      </c>
      <c r="F10" s="5">
        <f>SUM(D10+E10)</f>
        <v>77</v>
      </c>
      <c r="G10" s="47">
        <f>(F10-C10)</f>
        <v>68</v>
      </c>
      <c r="H10" s="84">
        <v>28013</v>
      </c>
      <c r="J10" s="25">
        <f t="shared" ref="J10:J41" si="0">(E10-C10*0.5)</f>
        <v>31.5</v>
      </c>
      <c r="K10" s="3"/>
      <c r="L10" s="37" t="s">
        <v>353</v>
      </c>
      <c r="M10" s="31">
        <v>4</v>
      </c>
      <c r="N10" s="31">
        <v>5</v>
      </c>
      <c r="O10" s="31">
        <v>4</v>
      </c>
      <c r="P10" s="155">
        <v>4</v>
      </c>
      <c r="Q10" s="155">
        <v>4</v>
      </c>
      <c r="R10" s="155">
        <v>3</v>
      </c>
      <c r="S10" s="155">
        <v>4</v>
      </c>
      <c r="T10" s="155">
        <v>6</v>
      </c>
      <c r="U10" s="156">
        <v>4</v>
      </c>
      <c r="V10" s="35">
        <f>SUM(M10:U10)</f>
        <v>38</v>
      </c>
      <c r="W10" s="34">
        <f>SUM(P10:U10)</f>
        <v>25</v>
      </c>
      <c r="X10" s="34">
        <f>SUM(S10:U10)</f>
        <v>14</v>
      </c>
    </row>
    <row r="11" spans="1:24" ht="20.25" thickBot="1" x14ac:dyDescent="0.35">
      <c r="A11" s="26" t="s">
        <v>244</v>
      </c>
      <c r="B11" s="7" t="s">
        <v>29</v>
      </c>
      <c r="C11" s="8">
        <v>8</v>
      </c>
      <c r="D11" s="9">
        <v>41</v>
      </c>
      <c r="E11" s="9">
        <v>38</v>
      </c>
      <c r="F11" s="5">
        <f>SUM(D11+E11)</f>
        <v>79</v>
      </c>
      <c r="G11" s="47">
        <f>(F11-C11)</f>
        <v>71</v>
      </c>
      <c r="H11" s="84">
        <v>29262</v>
      </c>
      <c r="J11" s="25">
        <f t="shared" si="0"/>
        <v>34</v>
      </c>
      <c r="K11" s="3"/>
      <c r="L11" s="39" t="s">
        <v>111</v>
      </c>
      <c r="M11" s="28">
        <v>4</v>
      </c>
      <c r="N11" s="28">
        <v>4</v>
      </c>
      <c r="O11" s="28">
        <v>3</v>
      </c>
      <c r="P11" s="28">
        <v>4</v>
      </c>
      <c r="Q11" s="28">
        <v>5</v>
      </c>
      <c r="R11" s="28">
        <v>3</v>
      </c>
      <c r="S11" s="53">
        <v>4</v>
      </c>
      <c r="T11" s="53">
        <v>5</v>
      </c>
      <c r="U11" s="54">
        <v>5</v>
      </c>
      <c r="V11" s="36">
        <f>SUM(M11:U11)</f>
        <v>37</v>
      </c>
      <c r="W11" s="32">
        <f>SUM(P11:U11)</f>
        <v>26</v>
      </c>
      <c r="X11" s="32">
        <f>SUM(S11:U11)</f>
        <v>14</v>
      </c>
    </row>
    <row r="12" spans="1:24" ht="19.5" x14ac:dyDescent="0.3">
      <c r="A12" s="26" t="s">
        <v>111</v>
      </c>
      <c r="B12" s="7" t="s">
        <v>32</v>
      </c>
      <c r="C12" s="8">
        <v>6</v>
      </c>
      <c r="D12" s="9">
        <v>40</v>
      </c>
      <c r="E12" s="9">
        <v>37</v>
      </c>
      <c r="F12" s="5">
        <f>SUM(D12+E12)</f>
        <v>77</v>
      </c>
      <c r="G12" s="47">
        <f>(F12-C12)</f>
        <v>71</v>
      </c>
      <c r="H12" s="84">
        <v>29128</v>
      </c>
      <c r="J12" s="25">
        <f t="shared" si="0"/>
        <v>34</v>
      </c>
      <c r="K12" s="3"/>
    </row>
    <row r="13" spans="1:24" ht="20.25" thickBot="1" x14ac:dyDescent="0.35">
      <c r="A13" s="26" t="s">
        <v>235</v>
      </c>
      <c r="B13" s="7" t="s">
        <v>26</v>
      </c>
      <c r="C13" s="8">
        <v>6</v>
      </c>
      <c r="D13" s="9">
        <v>37</v>
      </c>
      <c r="E13" s="9">
        <v>40</v>
      </c>
      <c r="F13" s="5">
        <f>SUM(D13+E13)</f>
        <v>77</v>
      </c>
      <c r="G13" s="47">
        <f>(F13-C13)</f>
        <v>71</v>
      </c>
      <c r="H13" s="84">
        <v>18774</v>
      </c>
      <c r="J13" s="25">
        <f t="shared" si="0"/>
        <v>37</v>
      </c>
      <c r="K13" s="3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ht="20.25" thickBot="1" x14ac:dyDescent="0.35">
      <c r="A14" s="26" t="s">
        <v>218</v>
      </c>
      <c r="B14" s="7" t="s">
        <v>26</v>
      </c>
      <c r="C14" s="8">
        <v>2</v>
      </c>
      <c r="D14" s="9">
        <v>38</v>
      </c>
      <c r="E14" s="9">
        <v>36</v>
      </c>
      <c r="F14" s="5">
        <f>SUM(D14+E14)</f>
        <v>74</v>
      </c>
      <c r="G14" s="47">
        <f>(F14-C14)</f>
        <v>72</v>
      </c>
      <c r="H14" s="84">
        <v>27313</v>
      </c>
      <c r="I14" s="154" t="s">
        <v>24</v>
      </c>
      <c r="J14" s="153">
        <f t="shared" si="0"/>
        <v>35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19.5" x14ac:dyDescent="0.3">
      <c r="A15" s="26" t="s">
        <v>232</v>
      </c>
      <c r="B15" s="7" t="s">
        <v>116</v>
      </c>
      <c r="C15" s="8">
        <v>6</v>
      </c>
      <c r="D15" s="9">
        <v>37</v>
      </c>
      <c r="E15" s="9">
        <v>41</v>
      </c>
      <c r="F15" s="5">
        <f>SUM(D15+E15)</f>
        <v>78</v>
      </c>
      <c r="G15" s="47">
        <f>(F15-C15)</f>
        <v>72</v>
      </c>
      <c r="H15" s="84">
        <v>29151</v>
      </c>
      <c r="J15" s="25">
        <f t="shared" si="0"/>
        <v>38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ht="19.5" x14ac:dyDescent="0.3">
      <c r="A16" s="26" t="s">
        <v>229</v>
      </c>
      <c r="B16" s="7" t="s">
        <v>32</v>
      </c>
      <c r="C16" s="8">
        <v>5</v>
      </c>
      <c r="D16" s="9">
        <v>42</v>
      </c>
      <c r="E16" s="9">
        <v>36</v>
      </c>
      <c r="F16" s="5">
        <f>SUM(D16+E16)</f>
        <v>78</v>
      </c>
      <c r="G16" s="47">
        <f>(F16-C16)</f>
        <v>73</v>
      </c>
      <c r="H16" s="84">
        <v>26357</v>
      </c>
      <c r="J16" s="25">
        <f t="shared" si="0"/>
        <v>33.5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19.5" x14ac:dyDescent="0.3">
      <c r="A17" s="26" t="s">
        <v>104</v>
      </c>
      <c r="B17" s="7" t="s">
        <v>27</v>
      </c>
      <c r="C17" s="8">
        <v>3</v>
      </c>
      <c r="D17" s="9">
        <v>41</v>
      </c>
      <c r="E17" s="9">
        <v>36</v>
      </c>
      <c r="F17" s="5">
        <f>SUM(D17+E17)</f>
        <v>77</v>
      </c>
      <c r="G17" s="47">
        <f>(F17-C17)</f>
        <v>74</v>
      </c>
      <c r="H17" s="84">
        <v>30234</v>
      </c>
      <c r="J17" s="25">
        <f t="shared" si="0"/>
        <v>34.5</v>
      </c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20.25" thickBot="1" x14ac:dyDescent="0.35">
      <c r="A18" s="26" t="s">
        <v>224</v>
      </c>
      <c r="B18" s="7" t="s">
        <v>26</v>
      </c>
      <c r="C18" s="8">
        <v>5</v>
      </c>
      <c r="D18" s="9">
        <v>42</v>
      </c>
      <c r="E18" s="9">
        <v>37</v>
      </c>
      <c r="F18" s="5">
        <f>SUM(D18+E18)</f>
        <v>79</v>
      </c>
      <c r="G18" s="47">
        <f>(F18-C18)</f>
        <v>74</v>
      </c>
      <c r="H18" s="84">
        <v>26304</v>
      </c>
      <c r="J18" s="25">
        <f t="shared" si="0"/>
        <v>34.5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20.25" thickBot="1" x14ac:dyDescent="0.35">
      <c r="A19" s="26" t="s">
        <v>160</v>
      </c>
      <c r="B19" s="7" t="s">
        <v>215</v>
      </c>
      <c r="C19" s="8">
        <v>1</v>
      </c>
      <c r="D19" s="9">
        <v>37</v>
      </c>
      <c r="E19" s="9">
        <v>38</v>
      </c>
      <c r="F19" s="5">
        <f>SUM(D19+E19)</f>
        <v>75</v>
      </c>
      <c r="G19" s="47">
        <f>(F19-C19)</f>
        <v>74</v>
      </c>
      <c r="H19" s="84">
        <v>29979</v>
      </c>
      <c r="I19" s="154" t="s">
        <v>42</v>
      </c>
      <c r="J19" s="153">
        <f t="shared" si="0"/>
        <v>37.5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ht="19.5" x14ac:dyDescent="0.3">
      <c r="A20" s="26" t="s">
        <v>220</v>
      </c>
      <c r="B20" s="7" t="s">
        <v>61</v>
      </c>
      <c r="C20" s="8">
        <v>3</v>
      </c>
      <c r="D20" s="9">
        <v>38</v>
      </c>
      <c r="E20" s="9">
        <v>39</v>
      </c>
      <c r="F20" s="5">
        <f>SUM(D20+E20)</f>
        <v>77</v>
      </c>
      <c r="G20" s="47">
        <f>(F20-C20)</f>
        <v>74</v>
      </c>
      <c r="H20" s="84">
        <v>27752</v>
      </c>
      <c r="J20" s="25">
        <f t="shared" si="0"/>
        <v>37.5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ht="20.25" thickBot="1" x14ac:dyDescent="0.35">
      <c r="A21" s="26" t="s">
        <v>228</v>
      </c>
      <c r="B21" s="7" t="s">
        <v>32</v>
      </c>
      <c r="C21" s="8">
        <v>5</v>
      </c>
      <c r="D21" s="9">
        <v>38</v>
      </c>
      <c r="E21" s="9">
        <v>41</v>
      </c>
      <c r="F21" s="5">
        <f>SUM(D21+E21)</f>
        <v>79</v>
      </c>
      <c r="G21" s="47">
        <f>(F21-C21)</f>
        <v>74</v>
      </c>
      <c r="H21" s="84">
        <v>32813</v>
      </c>
      <c r="J21" s="25">
        <f t="shared" si="0"/>
        <v>38.5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ht="20.25" thickBot="1" x14ac:dyDescent="0.35">
      <c r="A22" s="26" t="s">
        <v>76</v>
      </c>
      <c r="B22" s="7" t="s">
        <v>28</v>
      </c>
      <c r="C22" s="8">
        <v>0</v>
      </c>
      <c r="D22" s="9">
        <v>40</v>
      </c>
      <c r="E22" s="9">
        <v>35</v>
      </c>
      <c r="F22" s="5">
        <f>SUM(D22+E22)</f>
        <v>75</v>
      </c>
      <c r="G22" s="47">
        <f>(F22-C22)</f>
        <v>75</v>
      </c>
      <c r="H22" s="84">
        <v>26822</v>
      </c>
      <c r="I22" s="154" t="s">
        <v>25</v>
      </c>
      <c r="J22" s="153">
        <f t="shared" si="0"/>
        <v>35</v>
      </c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>
        <v>68.5</v>
      </c>
      <c r="W22" s="46" t="s">
        <v>40</v>
      </c>
      <c r="X22" s="46"/>
    </row>
    <row r="23" spans="1:24" ht="19.5" x14ac:dyDescent="0.3">
      <c r="A23" s="26" t="s">
        <v>222</v>
      </c>
      <c r="B23" s="7" t="s">
        <v>113</v>
      </c>
      <c r="C23" s="8">
        <v>4</v>
      </c>
      <c r="D23" s="9">
        <v>40</v>
      </c>
      <c r="E23" s="9">
        <v>39</v>
      </c>
      <c r="F23" s="5">
        <f>SUM(D23+E23)</f>
        <v>79</v>
      </c>
      <c r="G23" s="47">
        <f>(F23-C23)</f>
        <v>75</v>
      </c>
      <c r="H23" s="84">
        <v>27431</v>
      </c>
      <c r="J23" s="25">
        <f t="shared" si="0"/>
        <v>37</v>
      </c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>
        <v>70.099999999999994</v>
      </c>
      <c r="W23" s="46" t="s">
        <v>41</v>
      </c>
      <c r="X23" s="46"/>
    </row>
    <row r="24" spans="1:24" ht="19.5" x14ac:dyDescent="0.3">
      <c r="A24" s="26" t="s">
        <v>30</v>
      </c>
      <c r="B24" s="7" t="s">
        <v>31</v>
      </c>
      <c r="C24" s="8">
        <v>5</v>
      </c>
      <c r="D24" s="9">
        <v>41</v>
      </c>
      <c r="E24" s="9">
        <v>39</v>
      </c>
      <c r="F24" s="5">
        <f>SUM(D24+E24)</f>
        <v>80</v>
      </c>
      <c r="G24" s="47">
        <f>(F24-C24)</f>
        <v>75</v>
      </c>
      <c r="H24" s="84">
        <v>28024</v>
      </c>
      <c r="J24" s="25">
        <f t="shared" si="0"/>
        <v>36.5</v>
      </c>
    </row>
    <row r="25" spans="1:24" ht="19.5" x14ac:dyDescent="0.3">
      <c r="A25" s="26" t="s">
        <v>207</v>
      </c>
      <c r="B25" s="7" t="s">
        <v>29</v>
      </c>
      <c r="C25" s="8">
        <v>9</v>
      </c>
      <c r="D25" s="9">
        <v>44</v>
      </c>
      <c r="E25" s="9">
        <v>40</v>
      </c>
      <c r="F25" s="5">
        <f>SUM(D25+E25)</f>
        <v>84</v>
      </c>
      <c r="G25" s="47">
        <f>(F25-C25)</f>
        <v>75</v>
      </c>
      <c r="H25" s="84">
        <v>33052</v>
      </c>
      <c r="J25" s="25">
        <f t="shared" si="0"/>
        <v>35.5</v>
      </c>
    </row>
    <row r="26" spans="1:24" ht="19.5" x14ac:dyDescent="0.3">
      <c r="A26" s="26" t="s">
        <v>212</v>
      </c>
      <c r="B26" s="7" t="s">
        <v>61</v>
      </c>
      <c r="C26" s="8">
        <v>6</v>
      </c>
      <c r="D26" s="9">
        <v>39</v>
      </c>
      <c r="E26" s="9">
        <v>42</v>
      </c>
      <c r="F26" s="5">
        <f>SUM(D26+E26)</f>
        <v>81</v>
      </c>
      <c r="G26" s="47">
        <f>(F26-C26)</f>
        <v>75</v>
      </c>
      <c r="H26" s="84">
        <v>30559</v>
      </c>
      <c r="J26" s="25">
        <f t="shared" si="0"/>
        <v>39</v>
      </c>
    </row>
    <row r="27" spans="1:24" ht="19.5" x14ac:dyDescent="0.3">
      <c r="A27" s="26" t="s">
        <v>33</v>
      </c>
      <c r="B27" s="7" t="s">
        <v>34</v>
      </c>
      <c r="C27" s="8">
        <v>4</v>
      </c>
      <c r="D27" s="9">
        <v>42</v>
      </c>
      <c r="E27" s="9">
        <v>38</v>
      </c>
      <c r="F27" s="5">
        <f>SUM(D27+E27)</f>
        <v>80</v>
      </c>
      <c r="G27" s="47">
        <f>(F27-C27)</f>
        <v>76</v>
      </c>
      <c r="H27" s="84">
        <v>21180</v>
      </c>
      <c r="J27" s="25">
        <f t="shared" si="0"/>
        <v>36</v>
      </c>
    </row>
    <row r="28" spans="1:24" ht="19.5" x14ac:dyDescent="0.3">
      <c r="A28" s="26" t="s">
        <v>159</v>
      </c>
      <c r="B28" s="7" t="s">
        <v>215</v>
      </c>
      <c r="C28" s="8">
        <v>1</v>
      </c>
      <c r="D28" s="9">
        <v>38</v>
      </c>
      <c r="E28" s="9">
        <v>39</v>
      </c>
      <c r="F28" s="5">
        <f>SUM(D28+E28)</f>
        <v>77</v>
      </c>
      <c r="G28" s="47">
        <f>(F28-C28)</f>
        <v>76</v>
      </c>
      <c r="H28" s="84">
        <v>28168</v>
      </c>
      <c r="J28" s="25">
        <f t="shared" si="0"/>
        <v>38.5</v>
      </c>
    </row>
    <row r="29" spans="1:24" ht="19.5" x14ac:dyDescent="0.3">
      <c r="A29" s="26" t="s">
        <v>231</v>
      </c>
      <c r="B29" s="7" t="s">
        <v>117</v>
      </c>
      <c r="C29" s="8">
        <v>5</v>
      </c>
      <c r="D29" s="9">
        <v>41</v>
      </c>
      <c r="E29" s="9">
        <v>40</v>
      </c>
      <c r="F29" s="5">
        <f>SUM(D29+E29)</f>
        <v>81</v>
      </c>
      <c r="G29" s="47">
        <f>(F29-C29)</f>
        <v>76</v>
      </c>
      <c r="H29" s="84">
        <v>19615</v>
      </c>
      <c r="J29" s="25">
        <f t="shared" si="0"/>
        <v>37.5</v>
      </c>
    </row>
    <row r="30" spans="1:24" ht="19.5" x14ac:dyDescent="0.3">
      <c r="A30" s="26" t="s">
        <v>423</v>
      </c>
      <c r="B30" s="7" t="s">
        <v>61</v>
      </c>
      <c r="C30" s="8">
        <v>9</v>
      </c>
      <c r="D30" s="9">
        <v>50</v>
      </c>
      <c r="E30" s="9">
        <v>36</v>
      </c>
      <c r="F30" s="5">
        <f>SUM(D30+E30)</f>
        <v>86</v>
      </c>
      <c r="G30" s="47">
        <f>(F30-C30)</f>
        <v>77</v>
      </c>
      <c r="H30" s="84">
        <v>26068</v>
      </c>
      <c r="J30" s="25">
        <f t="shared" si="0"/>
        <v>31.5</v>
      </c>
    </row>
    <row r="31" spans="1:24" ht="19.5" x14ac:dyDescent="0.3">
      <c r="A31" s="26" t="s">
        <v>35</v>
      </c>
      <c r="B31" s="7" t="s">
        <v>27</v>
      </c>
      <c r="C31" s="8">
        <v>3</v>
      </c>
      <c r="D31" s="9">
        <v>42</v>
      </c>
      <c r="E31" s="9">
        <v>38</v>
      </c>
      <c r="F31" s="5">
        <f>SUM(D31+E31)</f>
        <v>80</v>
      </c>
      <c r="G31" s="47">
        <f>(F31-C31)</f>
        <v>77</v>
      </c>
      <c r="H31" s="84">
        <v>27857</v>
      </c>
      <c r="J31" s="25">
        <f t="shared" si="0"/>
        <v>36.5</v>
      </c>
    </row>
    <row r="32" spans="1:24" ht="19.5" x14ac:dyDescent="0.3">
      <c r="A32" s="26" t="s">
        <v>93</v>
      </c>
      <c r="B32" s="7" t="s">
        <v>29</v>
      </c>
      <c r="C32" s="8">
        <v>5</v>
      </c>
      <c r="D32" s="9">
        <v>42</v>
      </c>
      <c r="E32" s="9">
        <v>40</v>
      </c>
      <c r="F32" s="5">
        <f>SUM(D32+E32)</f>
        <v>82</v>
      </c>
      <c r="G32" s="47">
        <f>(F32-C32)</f>
        <v>77</v>
      </c>
      <c r="H32" s="84">
        <v>27260</v>
      </c>
      <c r="J32" s="25">
        <f t="shared" si="0"/>
        <v>37.5</v>
      </c>
    </row>
    <row r="33" spans="1:10" ht="19.5" x14ac:dyDescent="0.3">
      <c r="A33" s="26" t="s">
        <v>90</v>
      </c>
      <c r="B33" s="7" t="s">
        <v>116</v>
      </c>
      <c r="C33" s="8">
        <v>9</v>
      </c>
      <c r="D33" s="9">
        <v>46</v>
      </c>
      <c r="E33" s="9">
        <v>40</v>
      </c>
      <c r="F33" s="5">
        <f>SUM(D33+E33)</f>
        <v>86</v>
      </c>
      <c r="G33" s="47">
        <f>(F33-C33)</f>
        <v>77</v>
      </c>
      <c r="H33" s="84">
        <v>24026</v>
      </c>
      <c r="J33" s="25">
        <f t="shared" si="0"/>
        <v>35.5</v>
      </c>
    </row>
    <row r="34" spans="1:10" ht="19.5" x14ac:dyDescent="0.3">
      <c r="A34" s="26" t="s">
        <v>115</v>
      </c>
      <c r="B34" s="7" t="s">
        <v>113</v>
      </c>
      <c r="C34" s="8">
        <v>6</v>
      </c>
      <c r="D34" s="9">
        <v>42</v>
      </c>
      <c r="E34" s="9">
        <v>41</v>
      </c>
      <c r="F34" s="5">
        <f>SUM(D34+E34)</f>
        <v>83</v>
      </c>
      <c r="G34" s="47">
        <f>(F34-C34)</f>
        <v>77</v>
      </c>
      <c r="H34" s="84">
        <v>28353</v>
      </c>
      <c r="J34" s="25">
        <f t="shared" si="0"/>
        <v>38</v>
      </c>
    </row>
    <row r="35" spans="1:10" ht="19.5" x14ac:dyDescent="0.3">
      <c r="A35" s="26" t="s">
        <v>245</v>
      </c>
      <c r="B35" s="7" t="s">
        <v>61</v>
      </c>
      <c r="C35" s="8">
        <v>8</v>
      </c>
      <c r="D35" s="9">
        <v>43</v>
      </c>
      <c r="E35" s="9">
        <v>42</v>
      </c>
      <c r="F35" s="5">
        <f>SUM(D35+E35)</f>
        <v>85</v>
      </c>
      <c r="G35" s="47">
        <f>(F35-C35)</f>
        <v>77</v>
      </c>
      <c r="H35" s="84">
        <v>28221</v>
      </c>
      <c r="J35" s="25">
        <f t="shared" si="0"/>
        <v>38</v>
      </c>
    </row>
    <row r="36" spans="1:10" ht="19.5" x14ac:dyDescent="0.3">
      <c r="A36" s="26" t="s">
        <v>46</v>
      </c>
      <c r="B36" s="7" t="s">
        <v>27</v>
      </c>
      <c r="C36" s="8">
        <v>5</v>
      </c>
      <c r="D36" s="9">
        <v>45</v>
      </c>
      <c r="E36" s="9">
        <v>38</v>
      </c>
      <c r="F36" s="5">
        <f>SUM(D36+E36)</f>
        <v>83</v>
      </c>
      <c r="G36" s="47">
        <f>(F36-C36)</f>
        <v>78</v>
      </c>
      <c r="H36" s="84">
        <v>31329</v>
      </c>
      <c r="J36" s="25">
        <f t="shared" si="0"/>
        <v>35.5</v>
      </c>
    </row>
    <row r="37" spans="1:10" ht="19.5" x14ac:dyDescent="0.3">
      <c r="A37" s="26" t="s">
        <v>230</v>
      </c>
      <c r="B37" s="7" t="s">
        <v>28</v>
      </c>
      <c r="C37" s="8">
        <v>5</v>
      </c>
      <c r="D37" s="9">
        <v>44</v>
      </c>
      <c r="E37" s="9">
        <v>39</v>
      </c>
      <c r="F37" s="5">
        <f>SUM(D37+E37)</f>
        <v>83</v>
      </c>
      <c r="G37" s="47">
        <f>(F37-C37)</f>
        <v>78</v>
      </c>
      <c r="H37" s="84">
        <v>23045</v>
      </c>
      <c r="J37" s="25">
        <f t="shared" si="0"/>
        <v>36.5</v>
      </c>
    </row>
    <row r="38" spans="1:10" ht="19.5" x14ac:dyDescent="0.3">
      <c r="A38" s="26" t="s">
        <v>112</v>
      </c>
      <c r="B38" s="7" t="s">
        <v>32</v>
      </c>
      <c r="C38" s="8">
        <v>6</v>
      </c>
      <c r="D38" s="9">
        <v>45</v>
      </c>
      <c r="E38" s="9">
        <v>39</v>
      </c>
      <c r="F38" s="5">
        <f>SUM(D38+E38)</f>
        <v>84</v>
      </c>
      <c r="G38" s="47">
        <f>(F38-C38)</f>
        <v>78</v>
      </c>
      <c r="H38" s="84">
        <v>29087</v>
      </c>
      <c r="J38" s="25">
        <f t="shared" si="0"/>
        <v>36</v>
      </c>
    </row>
    <row r="39" spans="1:10" ht="19.5" x14ac:dyDescent="0.3">
      <c r="A39" s="26" t="s">
        <v>114</v>
      </c>
      <c r="B39" s="7" t="s">
        <v>113</v>
      </c>
      <c r="C39" s="8">
        <v>5</v>
      </c>
      <c r="D39" s="9">
        <v>41</v>
      </c>
      <c r="E39" s="9">
        <v>42</v>
      </c>
      <c r="F39" s="5">
        <f>SUM(D39+E39)</f>
        <v>83</v>
      </c>
      <c r="G39" s="47">
        <f>(F39-C39)</f>
        <v>78</v>
      </c>
      <c r="H39" s="84">
        <v>26705</v>
      </c>
      <c r="J39" s="25">
        <f t="shared" si="0"/>
        <v>39.5</v>
      </c>
    </row>
    <row r="40" spans="1:10" ht="19.5" x14ac:dyDescent="0.3">
      <c r="A40" s="26" t="s">
        <v>192</v>
      </c>
      <c r="B40" s="7" t="s">
        <v>32</v>
      </c>
      <c r="C40" s="8">
        <v>0</v>
      </c>
      <c r="D40" s="9">
        <v>43</v>
      </c>
      <c r="E40" s="9">
        <v>36</v>
      </c>
      <c r="F40" s="5">
        <f>SUM(D40+E40)</f>
        <v>79</v>
      </c>
      <c r="G40" s="47">
        <f>(F40-C40)</f>
        <v>79</v>
      </c>
      <c r="H40" s="84">
        <v>32333</v>
      </c>
      <c r="J40" s="25">
        <f t="shared" si="0"/>
        <v>36</v>
      </c>
    </row>
    <row r="41" spans="1:10" ht="19.5" x14ac:dyDescent="0.3">
      <c r="A41" s="26" t="s">
        <v>77</v>
      </c>
      <c r="B41" s="7" t="s">
        <v>32</v>
      </c>
      <c r="C41" s="8">
        <v>3</v>
      </c>
      <c r="D41" s="9">
        <v>45</v>
      </c>
      <c r="E41" s="9">
        <v>37</v>
      </c>
      <c r="F41" s="5">
        <f>SUM(D41+E41)</f>
        <v>82</v>
      </c>
      <c r="G41" s="47">
        <f>(F41-C41)</f>
        <v>79</v>
      </c>
      <c r="H41" s="84">
        <v>22100</v>
      </c>
      <c r="J41" s="25">
        <f t="shared" si="0"/>
        <v>35.5</v>
      </c>
    </row>
    <row r="42" spans="1:10" ht="19.5" x14ac:dyDescent="0.3">
      <c r="A42" s="26" t="s">
        <v>217</v>
      </c>
      <c r="B42" s="7" t="s">
        <v>26</v>
      </c>
      <c r="C42" s="8">
        <v>2</v>
      </c>
      <c r="D42" s="9">
        <v>41</v>
      </c>
      <c r="E42" s="9">
        <v>40</v>
      </c>
      <c r="F42" s="5">
        <f>SUM(D42+E42)</f>
        <v>81</v>
      </c>
      <c r="G42" s="47">
        <f>(F42-C42)</f>
        <v>79</v>
      </c>
      <c r="H42" s="84">
        <v>28240</v>
      </c>
      <c r="J42" s="25">
        <f t="shared" ref="J42:J52" si="1">(E42-C42*0.5)</f>
        <v>39</v>
      </c>
    </row>
    <row r="43" spans="1:10" ht="19.5" x14ac:dyDescent="0.3">
      <c r="A43" s="26" t="s">
        <v>226</v>
      </c>
      <c r="B43" s="7" t="s">
        <v>27</v>
      </c>
      <c r="C43" s="8">
        <v>5</v>
      </c>
      <c r="D43" s="9">
        <v>42</v>
      </c>
      <c r="E43" s="9">
        <v>42</v>
      </c>
      <c r="F43" s="5">
        <f>SUM(D43+E43)</f>
        <v>84</v>
      </c>
      <c r="G43" s="47">
        <f>(F43-C43)</f>
        <v>79</v>
      </c>
      <c r="H43" s="84">
        <v>28066</v>
      </c>
      <c r="J43" s="25">
        <f t="shared" si="1"/>
        <v>39.5</v>
      </c>
    </row>
    <row r="44" spans="1:10" ht="19.5" x14ac:dyDescent="0.3">
      <c r="A44" s="26" t="s">
        <v>241</v>
      </c>
      <c r="B44" s="7" t="s">
        <v>34</v>
      </c>
      <c r="C44" s="8">
        <v>7</v>
      </c>
      <c r="D44" s="9">
        <v>44</v>
      </c>
      <c r="E44" s="9">
        <v>42</v>
      </c>
      <c r="F44" s="5">
        <f>SUM(D44+E44)</f>
        <v>86</v>
      </c>
      <c r="G44" s="47">
        <f>(F44-C44)</f>
        <v>79</v>
      </c>
      <c r="H44" s="84">
        <v>23520</v>
      </c>
      <c r="J44" s="25">
        <f t="shared" si="1"/>
        <v>38.5</v>
      </c>
    </row>
    <row r="45" spans="1:10" ht="19.5" x14ac:dyDescent="0.3">
      <c r="A45" s="26" t="s">
        <v>44</v>
      </c>
      <c r="B45" s="7" t="s">
        <v>29</v>
      </c>
      <c r="C45" s="8">
        <v>1</v>
      </c>
      <c r="D45" s="9">
        <v>40</v>
      </c>
      <c r="E45" s="9">
        <v>41</v>
      </c>
      <c r="F45" s="5">
        <f>SUM(D45+E45)</f>
        <v>81</v>
      </c>
      <c r="G45" s="47">
        <f>(F45-C45)</f>
        <v>80</v>
      </c>
      <c r="H45" s="84">
        <v>25144</v>
      </c>
      <c r="J45" s="25">
        <f t="shared" si="1"/>
        <v>40.5</v>
      </c>
    </row>
    <row r="46" spans="1:10" ht="19.5" x14ac:dyDescent="0.3">
      <c r="A46" s="26" t="s">
        <v>223</v>
      </c>
      <c r="B46" s="7" t="s">
        <v>215</v>
      </c>
      <c r="C46" s="8">
        <v>5</v>
      </c>
      <c r="D46" s="9">
        <v>43</v>
      </c>
      <c r="E46" s="9">
        <v>42</v>
      </c>
      <c r="F46" s="5">
        <f>SUM(D46+E46)</f>
        <v>85</v>
      </c>
      <c r="G46" s="47">
        <f>(F46-C46)</f>
        <v>80</v>
      </c>
      <c r="H46" s="84">
        <v>22466</v>
      </c>
      <c r="J46" s="25">
        <f t="shared" si="1"/>
        <v>39.5</v>
      </c>
    </row>
    <row r="47" spans="1:10" ht="19.5" x14ac:dyDescent="0.3">
      <c r="A47" s="26" t="s">
        <v>225</v>
      </c>
      <c r="B47" s="7" t="s">
        <v>27</v>
      </c>
      <c r="C47" s="8">
        <v>5</v>
      </c>
      <c r="D47" s="9">
        <v>42</v>
      </c>
      <c r="E47" s="9">
        <v>43</v>
      </c>
      <c r="F47" s="5">
        <f>SUM(D47+E47)</f>
        <v>85</v>
      </c>
      <c r="G47" s="47">
        <f>(F47-C47)</f>
        <v>80</v>
      </c>
      <c r="H47" s="84">
        <v>26334</v>
      </c>
      <c r="J47" s="25">
        <f t="shared" si="1"/>
        <v>40.5</v>
      </c>
    </row>
    <row r="48" spans="1:10" ht="19.5" x14ac:dyDescent="0.3">
      <c r="A48" s="26" t="s">
        <v>45</v>
      </c>
      <c r="B48" s="7" t="s">
        <v>32</v>
      </c>
      <c r="C48" s="8">
        <v>3</v>
      </c>
      <c r="D48" s="9">
        <v>46</v>
      </c>
      <c r="E48" s="9">
        <v>38</v>
      </c>
      <c r="F48" s="5">
        <f>SUM(D48+E48)</f>
        <v>84</v>
      </c>
      <c r="G48" s="47">
        <f>(F48-C48)</f>
        <v>81</v>
      </c>
      <c r="H48" s="84">
        <v>19122</v>
      </c>
      <c r="J48" s="25">
        <f t="shared" si="1"/>
        <v>36.5</v>
      </c>
    </row>
    <row r="49" spans="1:10" ht="19.5" x14ac:dyDescent="0.3">
      <c r="A49" s="26" t="s">
        <v>248</v>
      </c>
      <c r="B49" s="7" t="s">
        <v>249</v>
      </c>
      <c r="C49" s="8">
        <v>9</v>
      </c>
      <c r="D49" s="9">
        <v>47</v>
      </c>
      <c r="E49" s="9">
        <v>43</v>
      </c>
      <c r="F49" s="5">
        <f>SUM(D49+E49)</f>
        <v>90</v>
      </c>
      <c r="G49" s="47">
        <f>(F49-C49)</f>
        <v>81</v>
      </c>
      <c r="H49" s="84">
        <v>23473</v>
      </c>
      <c r="J49" s="25">
        <f t="shared" si="1"/>
        <v>38.5</v>
      </c>
    </row>
    <row r="50" spans="1:10" ht="19.5" x14ac:dyDescent="0.3">
      <c r="A50" s="26" t="s">
        <v>78</v>
      </c>
      <c r="B50" s="7" t="s">
        <v>34</v>
      </c>
      <c r="C50" s="8">
        <v>6</v>
      </c>
      <c r="D50" s="9">
        <v>43</v>
      </c>
      <c r="E50" s="9">
        <v>44</v>
      </c>
      <c r="F50" s="5">
        <f>SUM(D50+E50)</f>
        <v>87</v>
      </c>
      <c r="G50" s="47">
        <f>(F50-C50)</f>
        <v>81</v>
      </c>
      <c r="H50" s="84">
        <v>21493</v>
      </c>
      <c r="J50" s="25">
        <f t="shared" si="1"/>
        <v>41</v>
      </c>
    </row>
    <row r="51" spans="1:10" ht="19.5" x14ac:dyDescent="0.3">
      <c r="A51" s="26" t="s">
        <v>242</v>
      </c>
      <c r="B51" s="7" t="s">
        <v>28</v>
      </c>
      <c r="C51" s="8">
        <v>7</v>
      </c>
      <c r="D51" s="9">
        <v>43</v>
      </c>
      <c r="E51" s="9">
        <v>45</v>
      </c>
      <c r="F51" s="5">
        <f>SUM(D51+E51)</f>
        <v>88</v>
      </c>
      <c r="G51" s="47">
        <f>(F51-C51)</f>
        <v>81</v>
      </c>
      <c r="H51" s="84">
        <v>23251</v>
      </c>
      <c r="J51" s="25">
        <f t="shared" si="1"/>
        <v>41.5</v>
      </c>
    </row>
    <row r="52" spans="1:10" ht="19.5" x14ac:dyDescent="0.3">
      <c r="A52" s="26" t="s">
        <v>247</v>
      </c>
      <c r="B52" s="7" t="s">
        <v>61</v>
      </c>
      <c r="C52" s="8">
        <v>9</v>
      </c>
      <c r="D52" s="9">
        <v>44</v>
      </c>
      <c r="E52" s="9">
        <v>46</v>
      </c>
      <c r="F52" s="5">
        <f>SUM(D52+E52)</f>
        <v>90</v>
      </c>
      <c r="G52" s="47">
        <f>(F52-C52)</f>
        <v>81</v>
      </c>
      <c r="H52" s="84">
        <v>31803</v>
      </c>
      <c r="J52" s="25">
        <f t="shared" si="1"/>
        <v>41.5</v>
      </c>
    </row>
    <row r="53" spans="1:10" ht="19.5" x14ac:dyDescent="0.3">
      <c r="A53" s="26" t="s">
        <v>135</v>
      </c>
      <c r="B53" s="7" t="s">
        <v>31</v>
      </c>
      <c r="C53" s="8">
        <v>4</v>
      </c>
      <c r="D53" s="9">
        <v>46</v>
      </c>
      <c r="E53" s="9">
        <v>40</v>
      </c>
      <c r="F53" s="5">
        <f>SUM(D53+E53)</f>
        <v>86</v>
      </c>
      <c r="G53" s="47">
        <f>(F53-C53)</f>
        <v>82</v>
      </c>
      <c r="H53" s="84">
        <v>26277</v>
      </c>
      <c r="J53" s="25">
        <f t="shared" ref="J53:J62" si="2">(E53-C53*0.5)</f>
        <v>38</v>
      </c>
    </row>
    <row r="54" spans="1:10" ht="19.5" x14ac:dyDescent="0.3">
      <c r="A54" s="26" t="s">
        <v>75</v>
      </c>
      <c r="B54" s="7" t="s">
        <v>32</v>
      </c>
      <c r="C54" s="8">
        <v>7</v>
      </c>
      <c r="D54" s="9">
        <v>49</v>
      </c>
      <c r="E54" s="9">
        <v>40</v>
      </c>
      <c r="F54" s="5">
        <f>SUM(D54+E54)</f>
        <v>89</v>
      </c>
      <c r="G54" s="47">
        <f>(F54-C54)</f>
        <v>82</v>
      </c>
      <c r="H54" s="84">
        <v>30091</v>
      </c>
      <c r="J54" s="25">
        <f t="shared" si="2"/>
        <v>36.5</v>
      </c>
    </row>
    <row r="55" spans="1:10" ht="19.5" x14ac:dyDescent="0.3">
      <c r="A55" s="26" t="s">
        <v>246</v>
      </c>
      <c r="B55" s="7" t="s">
        <v>61</v>
      </c>
      <c r="C55" s="8">
        <v>8</v>
      </c>
      <c r="D55" s="9">
        <v>47</v>
      </c>
      <c r="E55" s="9">
        <v>43</v>
      </c>
      <c r="F55" s="5">
        <f>SUM(D55+E55)</f>
        <v>90</v>
      </c>
      <c r="G55" s="47">
        <f>(F55-C55)</f>
        <v>82</v>
      </c>
      <c r="H55" s="84">
        <v>27479</v>
      </c>
      <c r="J55" s="25">
        <f t="shared" si="2"/>
        <v>39</v>
      </c>
    </row>
    <row r="56" spans="1:10" ht="19.5" x14ac:dyDescent="0.3">
      <c r="A56" s="26" t="s">
        <v>184</v>
      </c>
      <c r="B56" s="7" t="s">
        <v>27</v>
      </c>
      <c r="C56" s="8">
        <v>4</v>
      </c>
      <c r="D56" s="9">
        <v>44</v>
      </c>
      <c r="E56" s="9">
        <v>43</v>
      </c>
      <c r="F56" s="5">
        <f>SUM(D56+E56)</f>
        <v>87</v>
      </c>
      <c r="G56" s="47">
        <f>(F56-C56)</f>
        <v>83</v>
      </c>
      <c r="H56" s="84">
        <v>24784</v>
      </c>
      <c r="J56" s="25">
        <f t="shared" si="2"/>
        <v>41</v>
      </c>
    </row>
    <row r="57" spans="1:10" ht="19.5" x14ac:dyDescent="0.3">
      <c r="A57" s="26" t="s">
        <v>193</v>
      </c>
      <c r="B57" s="7" t="s">
        <v>32</v>
      </c>
      <c r="C57" s="8">
        <v>9</v>
      </c>
      <c r="D57" s="9">
        <v>48</v>
      </c>
      <c r="E57" s="9">
        <v>44</v>
      </c>
      <c r="F57" s="5">
        <f>SUM(D57+E57)</f>
        <v>92</v>
      </c>
      <c r="G57" s="47">
        <f>(F57-C57)</f>
        <v>83</v>
      </c>
      <c r="H57" s="84">
        <v>20244</v>
      </c>
      <c r="J57" s="25">
        <f t="shared" si="2"/>
        <v>39.5</v>
      </c>
    </row>
    <row r="58" spans="1:10" ht="19.5" x14ac:dyDescent="0.3">
      <c r="A58" s="26" t="s">
        <v>105</v>
      </c>
      <c r="B58" s="7" t="s">
        <v>32</v>
      </c>
      <c r="C58" s="8">
        <v>9</v>
      </c>
      <c r="D58" s="9">
        <v>46</v>
      </c>
      <c r="E58" s="9">
        <v>47</v>
      </c>
      <c r="F58" s="5">
        <f>SUM(D58+E58)</f>
        <v>93</v>
      </c>
      <c r="G58" s="47">
        <f>(F58-C58)</f>
        <v>84</v>
      </c>
      <c r="H58" s="84">
        <v>23539</v>
      </c>
      <c r="J58" s="25">
        <f t="shared" si="2"/>
        <v>42.5</v>
      </c>
    </row>
    <row r="59" spans="1:10" ht="19.5" x14ac:dyDescent="0.3">
      <c r="A59" s="26" t="s">
        <v>221</v>
      </c>
      <c r="B59" s="7" t="s">
        <v>28</v>
      </c>
      <c r="C59" s="8">
        <v>4</v>
      </c>
      <c r="D59" s="9">
        <v>46</v>
      </c>
      <c r="E59" s="9">
        <v>43</v>
      </c>
      <c r="F59" s="5">
        <f>SUM(D59+E59)</f>
        <v>89</v>
      </c>
      <c r="G59" s="47">
        <f>(F59-C59)</f>
        <v>85</v>
      </c>
      <c r="H59" s="84">
        <v>33851</v>
      </c>
      <c r="J59" s="25">
        <f t="shared" si="2"/>
        <v>41</v>
      </c>
    </row>
    <row r="60" spans="1:10" ht="19.5" x14ac:dyDescent="0.3">
      <c r="A60" s="26" t="s">
        <v>238</v>
      </c>
      <c r="B60" s="7" t="s">
        <v>26</v>
      </c>
      <c r="C60" s="8">
        <v>7</v>
      </c>
      <c r="D60" s="9">
        <v>48</v>
      </c>
      <c r="E60" s="9">
        <v>44</v>
      </c>
      <c r="F60" s="5">
        <f>SUM(D60+E60)</f>
        <v>92</v>
      </c>
      <c r="G60" s="47">
        <f>(F60-C60)</f>
        <v>85</v>
      </c>
      <c r="H60" s="84">
        <v>33232</v>
      </c>
      <c r="J60" s="25">
        <f t="shared" si="2"/>
        <v>40.5</v>
      </c>
    </row>
    <row r="61" spans="1:10" ht="19.5" x14ac:dyDescent="0.3">
      <c r="A61" s="26" t="s">
        <v>239</v>
      </c>
      <c r="B61" s="7" t="s">
        <v>28</v>
      </c>
      <c r="C61" s="8">
        <v>7</v>
      </c>
      <c r="D61" s="9">
        <v>51</v>
      </c>
      <c r="E61" s="9">
        <v>43</v>
      </c>
      <c r="F61" s="5">
        <f>SUM(D61+E61)</f>
        <v>94</v>
      </c>
      <c r="G61" s="47">
        <f>(F61-C61)</f>
        <v>87</v>
      </c>
      <c r="H61" s="84">
        <v>26159</v>
      </c>
      <c r="J61" s="25">
        <f t="shared" si="2"/>
        <v>39.5</v>
      </c>
    </row>
    <row r="62" spans="1:10" ht="19.5" x14ac:dyDescent="0.3">
      <c r="A62" s="26" t="s">
        <v>233</v>
      </c>
      <c r="B62" s="7" t="s">
        <v>26</v>
      </c>
      <c r="C62" s="8">
        <v>6</v>
      </c>
      <c r="D62" s="9">
        <v>49</v>
      </c>
      <c r="E62" s="9">
        <v>44</v>
      </c>
      <c r="F62" s="5">
        <f>SUM(D62+E62)</f>
        <v>93</v>
      </c>
      <c r="G62" s="47">
        <f>(F62-C62)</f>
        <v>87</v>
      </c>
      <c r="H62" s="84">
        <v>24944</v>
      </c>
      <c r="J62" s="25">
        <f t="shared" si="2"/>
        <v>41</v>
      </c>
    </row>
    <row r="63" spans="1:10" ht="19.5" x14ac:dyDescent="0.3">
      <c r="A63" s="58" t="s">
        <v>216</v>
      </c>
      <c r="B63" s="7" t="s">
        <v>28</v>
      </c>
      <c r="C63" s="8">
        <v>1</v>
      </c>
      <c r="D63" s="59" t="s">
        <v>12</v>
      </c>
      <c r="E63" s="59" t="s">
        <v>12</v>
      </c>
      <c r="F63" s="60" t="s">
        <v>12</v>
      </c>
      <c r="G63" s="61" t="s">
        <v>12</v>
      </c>
      <c r="H63" s="84">
        <v>27448</v>
      </c>
    </row>
    <row r="64" spans="1:10" ht="19.5" x14ac:dyDescent="0.3">
      <c r="A64" s="58" t="s">
        <v>237</v>
      </c>
      <c r="B64" s="7" t="s">
        <v>61</v>
      </c>
      <c r="C64" s="8">
        <v>7</v>
      </c>
      <c r="D64" s="59" t="s">
        <v>12</v>
      </c>
      <c r="E64" s="59" t="s">
        <v>12</v>
      </c>
      <c r="F64" s="60" t="s">
        <v>12</v>
      </c>
      <c r="G64" s="61" t="s">
        <v>12</v>
      </c>
      <c r="H64" s="84">
        <v>28522</v>
      </c>
    </row>
    <row r="65" spans="1:8" ht="19.5" x14ac:dyDescent="0.3">
      <c r="A65" s="58" t="s">
        <v>79</v>
      </c>
      <c r="B65" s="7" t="s">
        <v>32</v>
      </c>
      <c r="C65" s="8">
        <v>8</v>
      </c>
      <c r="D65" s="59" t="s">
        <v>12</v>
      </c>
      <c r="E65" s="59" t="s">
        <v>12</v>
      </c>
      <c r="F65" s="60" t="s">
        <v>12</v>
      </c>
      <c r="G65" s="61" t="s">
        <v>12</v>
      </c>
      <c r="H65" s="84">
        <v>20070</v>
      </c>
    </row>
    <row r="66" spans="1:8" ht="19.5" x14ac:dyDescent="0.3">
      <c r="A66" s="26" t="s">
        <v>234</v>
      </c>
      <c r="B66" s="7" t="s">
        <v>116</v>
      </c>
      <c r="C66" s="8">
        <v>6</v>
      </c>
      <c r="D66" s="9" t="s">
        <v>5</v>
      </c>
      <c r="E66" s="9" t="s">
        <v>416</v>
      </c>
      <c r="F66" s="5" t="s">
        <v>417</v>
      </c>
      <c r="G66" s="61" t="s">
        <v>12</v>
      </c>
      <c r="H66" s="84">
        <v>22272</v>
      </c>
    </row>
    <row r="67" spans="1:8" ht="19.5" x14ac:dyDescent="0.3">
      <c r="A67" s="26" t="s">
        <v>236</v>
      </c>
      <c r="B67" s="7" t="s">
        <v>61</v>
      </c>
      <c r="C67" s="8">
        <v>6</v>
      </c>
      <c r="D67" s="9" t="s">
        <v>5</v>
      </c>
      <c r="E67" s="9" t="s">
        <v>416</v>
      </c>
      <c r="F67" s="5" t="s">
        <v>417</v>
      </c>
      <c r="G67" s="61" t="s">
        <v>12</v>
      </c>
      <c r="H67" s="84">
        <v>18709</v>
      </c>
    </row>
    <row r="68" spans="1:8" ht="19.5" x14ac:dyDescent="0.3">
      <c r="A68" s="26" t="s">
        <v>227</v>
      </c>
      <c r="B68" s="7" t="s">
        <v>29</v>
      </c>
      <c r="C68" s="8">
        <v>5</v>
      </c>
      <c r="D68" s="9" t="s">
        <v>5</v>
      </c>
      <c r="E68" s="9" t="s">
        <v>416</v>
      </c>
      <c r="F68" s="5" t="s">
        <v>417</v>
      </c>
      <c r="G68" s="61" t="s">
        <v>12</v>
      </c>
      <c r="H68" s="84">
        <v>32439</v>
      </c>
    </row>
    <row r="69" spans="1:8" ht="19.5" x14ac:dyDescent="0.3">
      <c r="A69" s="26" t="s">
        <v>208</v>
      </c>
      <c r="B69" s="7" t="s">
        <v>61</v>
      </c>
      <c r="C69" s="8">
        <v>4</v>
      </c>
      <c r="D69" s="9" t="s">
        <v>5</v>
      </c>
      <c r="E69" s="9" t="s">
        <v>416</v>
      </c>
      <c r="F69" s="5" t="s">
        <v>417</v>
      </c>
      <c r="G69" s="61" t="s">
        <v>12</v>
      </c>
      <c r="H69" s="84">
        <v>27117</v>
      </c>
    </row>
    <row r="70" spans="1:8" ht="19.5" x14ac:dyDescent="0.3">
      <c r="A70" s="26" t="s">
        <v>74</v>
      </c>
      <c r="B70" s="7" t="s">
        <v>27</v>
      </c>
      <c r="C70" s="8">
        <v>9</v>
      </c>
      <c r="D70" s="9" t="s">
        <v>5</v>
      </c>
      <c r="E70" s="9" t="s">
        <v>416</v>
      </c>
      <c r="F70" s="5" t="s">
        <v>417</v>
      </c>
      <c r="G70" s="61" t="s">
        <v>12</v>
      </c>
      <c r="H70" s="84">
        <v>31348</v>
      </c>
    </row>
    <row r="71" spans="1:8" ht="19.5" x14ac:dyDescent="0.3">
      <c r="A71" s="26" t="s">
        <v>250</v>
      </c>
      <c r="B71" s="7" t="s">
        <v>31</v>
      </c>
      <c r="C71" s="8">
        <v>9</v>
      </c>
      <c r="D71" s="9" t="s">
        <v>5</v>
      </c>
      <c r="E71" s="9" t="s">
        <v>416</v>
      </c>
      <c r="F71" s="5" t="s">
        <v>417</v>
      </c>
      <c r="G71" s="61" t="s">
        <v>12</v>
      </c>
      <c r="H71" s="84">
        <v>24928</v>
      </c>
    </row>
    <row r="72" spans="1:8" ht="19.5" x14ac:dyDescent="0.3">
      <c r="A72" s="26" t="s">
        <v>64</v>
      </c>
      <c r="B72" s="7" t="s">
        <v>32</v>
      </c>
      <c r="C72" s="8">
        <v>9</v>
      </c>
      <c r="D72" s="9" t="s">
        <v>5</v>
      </c>
      <c r="E72" s="9" t="s">
        <v>416</v>
      </c>
      <c r="F72" s="5" t="s">
        <v>417</v>
      </c>
      <c r="G72" s="61" t="s">
        <v>12</v>
      </c>
      <c r="H72" s="84">
        <v>32155</v>
      </c>
    </row>
    <row r="73" spans="1:8" ht="19.5" x14ac:dyDescent="0.3">
      <c r="A73" s="26" t="s">
        <v>151</v>
      </c>
      <c r="B73" s="7" t="s">
        <v>27</v>
      </c>
      <c r="C73" s="8">
        <v>8</v>
      </c>
      <c r="D73" s="9" t="s">
        <v>5</v>
      </c>
      <c r="E73" s="9" t="s">
        <v>416</v>
      </c>
      <c r="F73" s="5" t="s">
        <v>417</v>
      </c>
      <c r="G73" s="61" t="s">
        <v>12</v>
      </c>
      <c r="H73" s="84">
        <v>19452</v>
      </c>
    </row>
    <row r="74" spans="1:8" ht="19.5" x14ac:dyDescent="0.3">
      <c r="A74" s="26" t="s">
        <v>161</v>
      </c>
      <c r="B74" s="7" t="s">
        <v>215</v>
      </c>
      <c r="C74" s="8">
        <v>7</v>
      </c>
      <c r="D74" s="9" t="s">
        <v>5</v>
      </c>
      <c r="E74" s="9" t="s">
        <v>416</v>
      </c>
      <c r="F74" s="5" t="s">
        <v>417</v>
      </c>
      <c r="G74" s="61" t="s">
        <v>12</v>
      </c>
      <c r="H74" s="84">
        <v>24914</v>
      </c>
    </row>
    <row r="75" spans="1:8" ht="19.5" x14ac:dyDescent="0.3">
      <c r="A75" s="26" t="s">
        <v>98</v>
      </c>
      <c r="B75" s="7" t="s">
        <v>27</v>
      </c>
      <c r="C75" s="8">
        <v>7</v>
      </c>
      <c r="D75" s="9" t="s">
        <v>5</v>
      </c>
      <c r="E75" s="9" t="s">
        <v>416</v>
      </c>
      <c r="F75" s="5" t="s">
        <v>417</v>
      </c>
      <c r="G75" s="61" t="s">
        <v>12</v>
      </c>
      <c r="H75" s="84">
        <v>20847</v>
      </c>
    </row>
    <row r="76" spans="1:8" ht="19.5" x14ac:dyDescent="0.3">
      <c r="A76" s="26" t="s">
        <v>240</v>
      </c>
      <c r="B76" s="7" t="s">
        <v>27</v>
      </c>
      <c r="C76" s="8">
        <v>7</v>
      </c>
      <c r="D76" s="9" t="s">
        <v>5</v>
      </c>
      <c r="E76" s="9" t="s">
        <v>416</v>
      </c>
      <c r="F76" s="5" t="s">
        <v>417</v>
      </c>
      <c r="G76" s="61" t="s">
        <v>12</v>
      </c>
      <c r="H76" s="84">
        <v>24100</v>
      </c>
    </row>
    <row r="77" spans="1:8" ht="19.5" x14ac:dyDescent="0.3">
      <c r="A77" s="26" t="s">
        <v>118</v>
      </c>
      <c r="B77" s="7" t="s">
        <v>31</v>
      </c>
      <c r="C77" s="8">
        <v>7</v>
      </c>
      <c r="D77" s="9" t="s">
        <v>5</v>
      </c>
      <c r="E77" s="9" t="s">
        <v>416</v>
      </c>
      <c r="F77" s="5" t="s">
        <v>417</v>
      </c>
      <c r="G77" s="61" t="s">
        <v>12</v>
      </c>
      <c r="H77" s="84">
        <v>27443</v>
      </c>
    </row>
    <row r="78" spans="1:8" ht="19.5" x14ac:dyDescent="0.3">
      <c r="A78" s="26" t="s">
        <v>243</v>
      </c>
      <c r="B78" s="7" t="s">
        <v>117</v>
      </c>
      <c r="C78" s="8">
        <v>7</v>
      </c>
      <c r="D78" s="9" t="s">
        <v>5</v>
      </c>
      <c r="E78" s="9" t="s">
        <v>416</v>
      </c>
      <c r="F78" s="5" t="s">
        <v>417</v>
      </c>
      <c r="G78" s="61" t="s">
        <v>12</v>
      </c>
      <c r="H78" s="84">
        <v>24009</v>
      </c>
    </row>
    <row r="79" spans="1:8" ht="19.5" x14ac:dyDescent="0.3">
      <c r="A79" s="26" t="s">
        <v>36</v>
      </c>
      <c r="B79" s="7" t="s">
        <v>34</v>
      </c>
      <c r="C79" s="8">
        <v>7</v>
      </c>
      <c r="D79" s="9" t="s">
        <v>5</v>
      </c>
      <c r="E79" s="9" t="s">
        <v>416</v>
      </c>
      <c r="F79" s="5" t="s">
        <v>417</v>
      </c>
      <c r="G79" s="61" t="s">
        <v>12</v>
      </c>
      <c r="H79" s="84">
        <v>24765</v>
      </c>
    </row>
    <row r="80" spans="1:8" ht="19.5" x14ac:dyDescent="0.3">
      <c r="A80" s="26" t="s">
        <v>48</v>
      </c>
      <c r="B80" s="7" t="s">
        <v>34</v>
      </c>
      <c r="C80" s="8">
        <v>5</v>
      </c>
      <c r="D80" s="9" t="s">
        <v>5</v>
      </c>
      <c r="E80" s="9" t="s">
        <v>416</v>
      </c>
      <c r="F80" s="5" t="s">
        <v>417</v>
      </c>
      <c r="G80" s="61" t="s">
        <v>12</v>
      </c>
      <c r="H80" s="84">
        <v>21940</v>
      </c>
    </row>
    <row r="81" spans="1:8" ht="20.25" thickBot="1" x14ac:dyDescent="0.35">
      <c r="A81" s="103" t="s">
        <v>219</v>
      </c>
      <c r="B81" s="92" t="s">
        <v>28</v>
      </c>
      <c r="C81" s="93">
        <v>2</v>
      </c>
      <c r="D81" s="104" t="s">
        <v>5</v>
      </c>
      <c r="E81" s="104" t="s">
        <v>416</v>
      </c>
      <c r="F81" s="105" t="s">
        <v>417</v>
      </c>
      <c r="G81" s="94" t="s">
        <v>12</v>
      </c>
      <c r="H81" s="95">
        <v>22291</v>
      </c>
    </row>
  </sheetData>
  <sortState ref="A11:H12">
    <sortCondition descending="1" ref="F11:F12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zoomScale="70" zoomScaleNormal="70" workbookViewId="0">
      <selection sqref="A1:G1"/>
    </sheetView>
  </sheetViews>
  <sheetFormatPr baseColWidth="10" defaultRowHeight="18.75" x14ac:dyDescent="0.2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82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34" width="11.42578125" style="1" customWidth="1"/>
    <col min="35" max="16384" width="11.42578125" style="1"/>
  </cols>
  <sheetData>
    <row r="1" spans="1:24" ht="30.75" x14ac:dyDescent="0.4">
      <c r="A1" s="109" t="s">
        <v>7</v>
      </c>
      <c r="B1" s="109"/>
      <c r="C1" s="109"/>
      <c r="D1" s="109"/>
      <c r="E1" s="109"/>
      <c r="F1" s="109"/>
      <c r="G1" s="109"/>
    </row>
    <row r="2" spans="1:24" ht="30.75" x14ac:dyDescent="0.4">
      <c r="A2" s="109" t="s">
        <v>8</v>
      </c>
      <c r="B2" s="109"/>
      <c r="C2" s="109"/>
      <c r="D2" s="109"/>
      <c r="E2" s="109"/>
      <c r="F2" s="109"/>
      <c r="G2" s="109"/>
    </row>
    <row r="3" spans="1:24" ht="25.5" x14ac:dyDescent="0.35">
      <c r="A3" s="112" t="str">
        <f>'CAB 0-9'!A3:G3</f>
        <v>VILLA GESELL</v>
      </c>
      <c r="B3" s="112"/>
      <c r="C3" s="112"/>
      <c r="D3" s="112"/>
      <c r="E3" s="112"/>
      <c r="F3" s="112"/>
      <c r="G3" s="112"/>
    </row>
    <row r="4" spans="1:24" ht="25.5" x14ac:dyDescent="0.35">
      <c r="A4" s="112" t="str">
        <f>'CAB 0-9'!A4:G4</f>
        <v>GOLF CLUB</v>
      </c>
      <c r="B4" s="112"/>
      <c r="C4" s="112"/>
      <c r="D4" s="112"/>
      <c r="E4" s="112"/>
      <c r="F4" s="112"/>
      <c r="G4" s="112"/>
    </row>
    <row r="5" spans="1:24" ht="20.25" x14ac:dyDescent="0.3">
      <c r="A5" s="110" t="str">
        <f>'CAB 0-9'!A5:G5</f>
        <v>2° FECHA DE MAYORES</v>
      </c>
      <c r="B5" s="110"/>
      <c r="C5" s="110"/>
      <c r="D5" s="110"/>
      <c r="E5" s="110"/>
      <c r="F5" s="110"/>
      <c r="G5" s="110"/>
    </row>
    <row r="6" spans="1:24" ht="19.5" x14ac:dyDescent="0.3">
      <c r="A6" s="111" t="s">
        <v>6</v>
      </c>
      <c r="B6" s="111"/>
      <c r="C6" s="111"/>
      <c r="D6" s="111"/>
      <c r="E6" s="111"/>
      <c r="F6" s="111"/>
      <c r="G6" s="111"/>
    </row>
    <row r="7" spans="1:24" ht="20.25" thickBot="1" x14ac:dyDescent="0.35">
      <c r="A7" s="114" t="str">
        <f>'CAB 0-9'!A7:E7</f>
        <v>SABADO 03 DE JUNIO DE 2017</v>
      </c>
      <c r="B7" s="114"/>
      <c r="C7" s="114"/>
      <c r="D7" s="114"/>
      <c r="E7" s="114"/>
      <c r="F7" s="114"/>
      <c r="G7" s="114"/>
      <c r="H7" s="85"/>
    </row>
    <row r="8" spans="1:24" ht="20.25" thickBot="1" x14ac:dyDescent="0.35">
      <c r="A8" s="106" t="s">
        <v>10</v>
      </c>
      <c r="B8" s="107"/>
      <c r="C8" s="107"/>
      <c r="D8" s="107"/>
      <c r="E8" s="107"/>
      <c r="F8" s="107"/>
      <c r="G8" s="108"/>
    </row>
    <row r="9" spans="1:24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83" t="s">
        <v>19</v>
      </c>
      <c r="J9" s="24" t="s">
        <v>20</v>
      </c>
    </row>
    <row r="10" spans="1:24" ht="20.25" thickBot="1" x14ac:dyDescent="0.35">
      <c r="A10" s="96" t="s">
        <v>283</v>
      </c>
      <c r="B10" s="97" t="s">
        <v>29</v>
      </c>
      <c r="C10" s="98">
        <v>16</v>
      </c>
      <c r="D10" s="99">
        <v>45</v>
      </c>
      <c r="E10" s="99">
        <v>41</v>
      </c>
      <c r="F10" s="100">
        <f>SUM(D10+E10)</f>
        <v>86</v>
      </c>
      <c r="G10" s="101">
        <f>(F10-C10)</f>
        <v>70</v>
      </c>
      <c r="H10" s="84">
        <v>29031</v>
      </c>
      <c r="J10" s="25">
        <f>(E10-C10*0.5)</f>
        <v>33</v>
      </c>
    </row>
    <row r="11" spans="1:24" ht="20.25" thickBot="1" x14ac:dyDescent="0.35">
      <c r="A11" s="26" t="s">
        <v>267</v>
      </c>
      <c r="B11" s="7" t="s">
        <v>29</v>
      </c>
      <c r="C11" s="8">
        <v>13</v>
      </c>
      <c r="D11" s="9">
        <v>43</v>
      </c>
      <c r="E11" s="9">
        <v>40</v>
      </c>
      <c r="F11" s="5">
        <f>SUM(D11+E11)</f>
        <v>83</v>
      </c>
      <c r="G11" s="47">
        <f>(F11-C11)</f>
        <v>70</v>
      </c>
      <c r="H11" s="84">
        <v>23800</v>
      </c>
      <c r="J11" s="25">
        <f t="shared" ref="J11:J63" si="0">(E11-C11*0.5)</f>
        <v>33.5</v>
      </c>
      <c r="M11" s="2"/>
      <c r="N11" s="2"/>
      <c r="O11" s="2"/>
      <c r="P11" s="2"/>
      <c r="Q11" s="2"/>
      <c r="R11" s="2"/>
      <c r="S11" s="2"/>
      <c r="T11" s="2"/>
      <c r="U11" s="2"/>
      <c r="V11" s="30" t="s">
        <v>21</v>
      </c>
      <c r="W11" s="27" t="s">
        <v>22</v>
      </c>
      <c r="X11" s="27" t="s">
        <v>23</v>
      </c>
    </row>
    <row r="12" spans="1:24" ht="19.5" x14ac:dyDescent="0.3">
      <c r="A12" s="26" t="s">
        <v>272</v>
      </c>
      <c r="B12" s="7" t="s">
        <v>31</v>
      </c>
      <c r="C12" s="8">
        <v>14</v>
      </c>
      <c r="D12" s="9">
        <v>43</v>
      </c>
      <c r="E12" s="9">
        <v>41</v>
      </c>
      <c r="F12" s="5">
        <f>SUM(D12+E12)</f>
        <v>84</v>
      </c>
      <c r="G12" s="47">
        <f>(F12-C12)</f>
        <v>70</v>
      </c>
      <c r="H12" s="84">
        <v>22573</v>
      </c>
      <c r="J12" s="25">
        <f t="shared" si="0"/>
        <v>34</v>
      </c>
      <c r="L12" s="37"/>
      <c r="M12" s="31"/>
      <c r="N12" s="31"/>
      <c r="O12" s="31"/>
      <c r="P12" s="31"/>
      <c r="Q12" s="31"/>
      <c r="R12" s="31"/>
      <c r="S12" s="31"/>
      <c r="T12" s="31"/>
      <c r="U12" s="38"/>
      <c r="V12" s="43">
        <f>SUM(M12:U12)-C12*0.5</f>
        <v>-7</v>
      </c>
      <c r="W12" s="40">
        <f>SUM(P12:U12)-C12*0.33</f>
        <v>-4.62</v>
      </c>
      <c r="X12" s="41">
        <f>SUM(S12:U12)-C12*0.166</f>
        <v>-2.3240000000000003</v>
      </c>
    </row>
    <row r="13" spans="1:24" ht="20.25" thickBot="1" x14ac:dyDescent="0.35">
      <c r="A13" s="26" t="s">
        <v>260</v>
      </c>
      <c r="B13" s="7" t="s">
        <v>113</v>
      </c>
      <c r="C13" s="8">
        <v>12</v>
      </c>
      <c r="D13" s="9">
        <v>42</v>
      </c>
      <c r="E13" s="9">
        <v>41</v>
      </c>
      <c r="F13" s="5">
        <f>SUM(D13+E13)</f>
        <v>83</v>
      </c>
      <c r="G13" s="47">
        <f>(F13-C13)</f>
        <v>71</v>
      </c>
      <c r="H13" s="84">
        <v>28600</v>
      </c>
      <c r="J13" s="25">
        <f t="shared" si="0"/>
        <v>35</v>
      </c>
      <c r="L13" s="39"/>
      <c r="M13" s="28"/>
      <c r="N13" s="28"/>
      <c r="O13" s="28"/>
      <c r="P13" s="28"/>
      <c r="Q13" s="28"/>
      <c r="R13" s="28"/>
      <c r="S13" s="28"/>
      <c r="T13" s="28"/>
      <c r="U13" s="29"/>
      <c r="V13" s="44">
        <f>SUM(M13:U13)-C13*0.5</f>
        <v>-6</v>
      </c>
      <c r="W13" s="32">
        <f>SUM(P13:U13)-C13*0.33</f>
        <v>-3.96</v>
      </c>
      <c r="X13" s="42">
        <f>SUM(S13:U13)-C13*0.166</f>
        <v>-1.992</v>
      </c>
    </row>
    <row r="14" spans="1:24" ht="19.5" x14ac:dyDescent="0.3">
      <c r="A14" s="26" t="s">
        <v>261</v>
      </c>
      <c r="B14" s="7" t="s">
        <v>29</v>
      </c>
      <c r="C14" s="8">
        <v>12</v>
      </c>
      <c r="D14" s="9">
        <v>44</v>
      </c>
      <c r="E14" s="9">
        <v>40</v>
      </c>
      <c r="F14" s="5">
        <f>SUM(D14+E14)</f>
        <v>84</v>
      </c>
      <c r="G14" s="47">
        <f>(F14-C14)</f>
        <v>72</v>
      </c>
      <c r="H14" s="84">
        <v>33263</v>
      </c>
      <c r="J14" s="25">
        <f t="shared" si="0"/>
        <v>34</v>
      </c>
    </row>
    <row r="15" spans="1:24" ht="19.5" x14ac:dyDescent="0.3">
      <c r="A15" s="26" t="s">
        <v>50</v>
      </c>
      <c r="B15" s="7" t="s">
        <v>31</v>
      </c>
      <c r="C15" s="8">
        <v>13</v>
      </c>
      <c r="D15" s="9">
        <v>46</v>
      </c>
      <c r="E15" s="9">
        <v>40</v>
      </c>
      <c r="F15" s="5">
        <f>SUM(D15+E15)</f>
        <v>86</v>
      </c>
      <c r="G15" s="47">
        <f>(F15-C15)</f>
        <v>73</v>
      </c>
      <c r="H15" s="84">
        <v>27933</v>
      </c>
      <c r="J15" s="25">
        <f t="shared" si="0"/>
        <v>33.5</v>
      </c>
    </row>
    <row r="16" spans="1:24" ht="19.5" x14ac:dyDescent="0.3">
      <c r="A16" s="26" t="s">
        <v>279</v>
      </c>
      <c r="B16" s="7" t="s">
        <v>113</v>
      </c>
      <c r="C16" s="8">
        <v>15</v>
      </c>
      <c r="D16" s="9">
        <v>46</v>
      </c>
      <c r="E16" s="9">
        <v>43</v>
      </c>
      <c r="F16" s="5">
        <f>SUM(D16+E16)</f>
        <v>89</v>
      </c>
      <c r="G16" s="47">
        <f>(F16-C16)</f>
        <v>74</v>
      </c>
      <c r="H16" s="84">
        <v>28131</v>
      </c>
      <c r="J16" s="25">
        <f t="shared" si="0"/>
        <v>35.5</v>
      </c>
    </row>
    <row r="17" spans="1:10" ht="19.5" x14ac:dyDescent="0.3">
      <c r="A17" s="26" t="s">
        <v>252</v>
      </c>
      <c r="B17" s="7" t="s">
        <v>31</v>
      </c>
      <c r="C17" s="8">
        <v>10</v>
      </c>
      <c r="D17" s="9">
        <v>47</v>
      </c>
      <c r="E17" s="9">
        <v>38</v>
      </c>
      <c r="F17" s="5">
        <f>SUM(D17+E17)</f>
        <v>85</v>
      </c>
      <c r="G17" s="47">
        <f>(F17-C17)</f>
        <v>75</v>
      </c>
      <c r="H17" s="84">
        <v>26438</v>
      </c>
      <c r="J17" s="25">
        <f t="shared" si="0"/>
        <v>33</v>
      </c>
    </row>
    <row r="18" spans="1:10" ht="19.5" x14ac:dyDescent="0.3">
      <c r="A18" s="26" t="s">
        <v>176</v>
      </c>
      <c r="B18" s="7" t="s">
        <v>26</v>
      </c>
      <c r="C18" s="8">
        <v>16</v>
      </c>
      <c r="D18" s="9">
        <v>48</v>
      </c>
      <c r="E18" s="9">
        <v>43</v>
      </c>
      <c r="F18" s="5">
        <f>SUM(D18+E18)</f>
        <v>91</v>
      </c>
      <c r="G18" s="47">
        <f>(F18-C18)</f>
        <v>75</v>
      </c>
      <c r="H18" s="84">
        <v>19321</v>
      </c>
      <c r="J18" s="25">
        <f t="shared" si="0"/>
        <v>35</v>
      </c>
    </row>
    <row r="19" spans="1:10" ht="19.5" x14ac:dyDescent="0.3">
      <c r="A19" s="26" t="s">
        <v>264</v>
      </c>
      <c r="B19" s="7" t="s">
        <v>26</v>
      </c>
      <c r="C19" s="8">
        <v>13</v>
      </c>
      <c r="D19" s="9">
        <v>47</v>
      </c>
      <c r="E19" s="9">
        <v>42</v>
      </c>
      <c r="F19" s="5">
        <f>SUM(D19+E19)</f>
        <v>89</v>
      </c>
      <c r="G19" s="47">
        <f>(F19-C19)</f>
        <v>76</v>
      </c>
      <c r="H19" s="84">
        <v>27724</v>
      </c>
      <c r="J19" s="25">
        <f t="shared" si="0"/>
        <v>35.5</v>
      </c>
    </row>
    <row r="20" spans="1:10" ht="19.5" x14ac:dyDescent="0.3">
      <c r="A20" s="26" t="s">
        <v>122</v>
      </c>
      <c r="B20" s="7" t="s">
        <v>29</v>
      </c>
      <c r="C20" s="8">
        <v>15</v>
      </c>
      <c r="D20" s="9">
        <v>44</v>
      </c>
      <c r="E20" s="9">
        <v>47</v>
      </c>
      <c r="F20" s="5">
        <f>SUM(D20+E20)</f>
        <v>91</v>
      </c>
      <c r="G20" s="47">
        <f>(F20-C20)</f>
        <v>76</v>
      </c>
      <c r="H20" s="84">
        <v>24434</v>
      </c>
      <c r="J20" s="25">
        <f t="shared" si="0"/>
        <v>39.5</v>
      </c>
    </row>
    <row r="21" spans="1:10" ht="19.5" x14ac:dyDescent="0.3">
      <c r="A21" s="26" t="s">
        <v>80</v>
      </c>
      <c r="B21" s="7" t="s">
        <v>26</v>
      </c>
      <c r="C21" s="8">
        <v>14</v>
      </c>
      <c r="D21" s="9">
        <v>49</v>
      </c>
      <c r="E21" s="9">
        <v>42</v>
      </c>
      <c r="F21" s="5">
        <f>SUM(D21+E21)</f>
        <v>91</v>
      </c>
      <c r="G21" s="47">
        <f>(F21-C21)</f>
        <v>77</v>
      </c>
      <c r="H21" s="84">
        <v>18816</v>
      </c>
      <c r="J21" s="25">
        <f t="shared" si="0"/>
        <v>35</v>
      </c>
    </row>
    <row r="22" spans="1:10" ht="19.5" x14ac:dyDescent="0.3">
      <c r="A22" s="26" t="s">
        <v>262</v>
      </c>
      <c r="B22" s="7" t="s">
        <v>28</v>
      </c>
      <c r="C22" s="8">
        <v>12</v>
      </c>
      <c r="D22" s="9">
        <v>46</v>
      </c>
      <c r="E22" s="9">
        <v>43</v>
      </c>
      <c r="F22" s="5">
        <f>SUM(D22+E22)</f>
        <v>89</v>
      </c>
      <c r="G22" s="47">
        <f>(F22-C22)</f>
        <v>77</v>
      </c>
      <c r="H22" s="84">
        <v>22679</v>
      </c>
      <c r="J22" s="25">
        <f t="shared" si="0"/>
        <v>37</v>
      </c>
    </row>
    <row r="23" spans="1:10" ht="19.5" x14ac:dyDescent="0.3">
      <c r="A23" s="26" t="s">
        <v>276</v>
      </c>
      <c r="B23" s="7" t="s">
        <v>32</v>
      </c>
      <c r="C23" s="8">
        <v>15</v>
      </c>
      <c r="D23" s="9">
        <v>47</v>
      </c>
      <c r="E23" s="9">
        <v>45</v>
      </c>
      <c r="F23" s="5">
        <f>SUM(D23+E23)</f>
        <v>92</v>
      </c>
      <c r="G23" s="47">
        <f>(F23-C23)</f>
        <v>77</v>
      </c>
      <c r="H23" s="84">
        <v>26053</v>
      </c>
      <c r="J23" s="25">
        <f t="shared" si="0"/>
        <v>37.5</v>
      </c>
    </row>
    <row r="24" spans="1:10" ht="19.5" x14ac:dyDescent="0.3">
      <c r="A24" s="26" t="s">
        <v>66</v>
      </c>
      <c r="B24" s="7" t="s">
        <v>32</v>
      </c>
      <c r="C24" s="8">
        <v>16</v>
      </c>
      <c r="D24" s="9">
        <v>46</v>
      </c>
      <c r="E24" s="9">
        <v>47</v>
      </c>
      <c r="F24" s="5">
        <f>SUM(D24+E24)</f>
        <v>93</v>
      </c>
      <c r="G24" s="47">
        <f>(F24-C24)</f>
        <v>77</v>
      </c>
      <c r="H24" s="84">
        <v>25046</v>
      </c>
      <c r="J24" s="25">
        <f t="shared" si="0"/>
        <v>39</v>
      </c>
    </row>
    <row r="25" spans="1:10" ht="19.5" x14ac:dyDescent="0.3">
      <c r="A25" s="26" t="s">
        <v>119</v>
      </c>
      <c r="B25" s="7" t="s">
        <v>26</v>
      </c>
      <c r="C25" s="8">
        <v>10</v>
      </c>
      <c r="D25" s="9">
        <v>43</v>
      </c>
      <c r="E25" s="9">
        <v>45</v>
      </c>
      <c r="F25" s="5">
        <f>SUM(D25+E25)</f>
        <v>88</v>
      </c>
      <c r="G25" s="47">
        <f>(F25-C25)</f>
        <v>78</v>
      </c>
      <c r="H25" s="84">
        <v>21345</v>
      </c>
      <c r="J25" s="25">
        <f t="shared" si="0"/>
        <v>40</v>
      </c>
    </row>
    <row r="26" spans="1:10" ht="19.5" x14ac:dyDescent="0.3">
      <c r="A26" s="26" t="s">
        <v>253</v>
      </c>
      <c r="B26" s="7" t="s">
        <v>29</v>
      </c>
      <c r="C26" s="8">
        <v>10</v>
      </c>
      <c r="D26" s="9">
        <v>48</v>
      </c>
      <c r="E26" s="9">
        <v>41</v>
      </c>
      <c r="F26" s="5">
        <f>SUM(D26+E26)</f>
        <v>89</v>
      </c>
      <c r="G26" s="47">
        <f>(F26-C26)</f>
        <v>79</v>
      </c>
      <c r="H26" s="84">
        <v>29104</v>
      </c>
      <c r="J26" s="25">
        <f t="shared" si="0"/>
        <v>36</v>
      </c>
    </row>
    <row r="27" spans="1:10" ht="19.5" x14ac:dyDescent="0.3">
      <c r="A27" s="26" t="s">
        <v>256</v>
      </c>
      <c r="B27" s="7" t="s">
        <v>31</v>
      </c>
      <c r="C27" s="8">
        <v>11</v>
      </c>
      <c r="D27" s="9">
        <v>49</v>
      </c>
      <c r="E27" s="9">
        <v>42</v>
      </c>
      <c r="F27" s="5">
        <f>SUM(D27+E27)</f>
        <v>91</v>
      </c>
      <c r="G27" s="47">
        <f>(F27-C27)</f>
        <v>80</v>
      </c>
      <c r="H27" s="84">
        <v>28264</v>
      </c>
      <c r="J27" s="25">
        <f t="shared" si="0"/>
        <v>36.5</v>
      </c>
    </row>
    <row r="28" spans="1:10" ht="19.5" x14ac:dyDescent="0.3">
      <c r="A28" s="26" t="s">
        <v>271</v>
      </c>
      <c r="B28" s="7" t="s">
        <v>26</v>
      </c>
      <c r="C28" s="8">
        <v>14</v>
      </c>
      <c r="D28" s="9">
        <v>50</v>
      </c>
      <c r="E28" s="9">
        <v>44</v>
      </c>
      <c r="F28" s="5">
        <f>SUM(D28+E28)</f>
        <v>94</v>
      </c>
      <c r="G28" s="47">
        <f>(F28-C28)</f>
        <v>80</v>
      </c>
      <c r="H28" s="84">
        <v>21383</v>
      </c>
      <c r="J28" s="25">
        <f t="shared" si="0"/>
        <v>37</v>
      </c>
    </row>
    <row r="29" spans="1:10" ht="19.5" x14ac:dyDescent="0.3">
      <c r="A29" s="26" t="s">
        <v>269</v>
      </c>
      <c r="B29" s="7" t="s">
        <v>34</v>
      </c>
      <c r="C29" s="8">
        <v>13</v>
      </c>
      <c r="D29" s="9">
        <v>48</v>
      </c>
      <c r="E29" s="9">
        <v>45</v>
      </c>
      <c r="F29" s="5">
        <f>SUM(D29+E29)</f>
        <v>93</v>
      </c>
      <c r="G29" s="47">
        <f>(F29-C29)</f>
        <v>80</v>
      </c>
      <c r="H29" s="84">
        <v>23460</v>
      </c>
      <c r="J29" s="25">
        <f t="shared" si="0"/>
        <v>38.5</v>
      </c>
    </row>
    <row r="30" spans="1:10" ht="19.5" x14ac:dyDescent="0.3">
      <c r="A30" s="26" t="s">
        <v>280</v>
      </c>
      <c r="B30" s="7" t="s">
        <v>113</v>
      </c>
      <c r="C30" s="8">
        <v>16</v>
      </c>
      <c r="D30" s="9">
        <v>50</v>
      </c>
      <c r="E30" s="9">
        <v>46</v>
      </c>
      <c r="F30" s="5">
        <f>SUM(D30+E30)</f>
        <v>96</v>
      </c>
      <c r="G30" s="47">
        <f>(F30-C30)</f>
        <v>80</v>
      </c>
      <c r="H30" s="84">
        <v>19075</v>
      </c>
      <c r="J30" s="25">
        <f t="shared" si="0"/>
        <v>38</v>
      </c>
    </row>
    <row r="31" spans="1:10" ht="19.5" x14ac:dyDescent="0.3">
      <c r="A31" s="26" t="s">
        <v>259</v>
      </c>
      <c r="B31" s="7" t="s">
        <v>113</v>
      </c>
      <c r="C31" s="8">
        <v>12</v>
      </c>
      <c r="D31" s="9">
        <v>45</v>
      </c>
      <c r="E31" s="9">
        <v>47</v>
      </c>
      <c r="F31" s="5">
        <f>SUM(D31+E31)</f>
        <v>92</v>
      </c>
      <c r="G31" s="47">
        <f>(F31-C31)</f>
        <v>80</v>
      </c>
      <c r="H31" s="84">
        <v>28576</v>
      </c>
      <c r="J31" s="25">
        <f t="shared" si="0"/>
        <v>41</v>
      </c>
    </row>
    <row r="32" spans="1:10" ht="19.5" x14ac:dyDescent="0.3">
      <c r="A32" s="26" t="s">
        <v>103</v>
      </c>
      <c r="B32" s="7" t="s">
        <v>27</v>
      </c>
      <c r="C32" s="8">
        <v>13</v>
      </c>
      <c r="D32" s="9">
        <v>45</v>
      </c>
      <c r="E32" s="9">
        <v>48</v>
      </c>
      <c r="F32" s="5">
        <f>SUM(D32+E32)</f>
        <v>93</v>
      </c>
      <c r="G32" s="47">
        <f>(F32-C32)</f>
        <v>80</v>
      </c>
      <c r="H32" s="84">
        <v>23542</v>
      </c>
      <c r="J32" s="25">
        <f t="shared" si="0"/>
        <v>41.5</v>
      </c>
    </row>
    <row r="33" spans="1:10" ht="19.5" x14ac:dyDescent="0.3">
      <c r="A33" s="26" t="s">
        <v>274</v>
      </c>
      <c r="B33" s="7" t="s">
        <v>49</v>
      </c>
      <c r="C33" s="8">
        <v>15</v>
      </c>
      <c r="D33" s="9">
        <v>45</v>
      </c>
      <c r="E33" s="9">
        <v>50</v>
      </c>
      <c r="F33" s="5">
        <f>SUM(D33+E33)</f>
        <v>95</v>
      </c>
      <c r="G33" s="47">
        <f>(F33-C33)</f>
        <v>80</v>
      </c>
      <c r="H33" s="84">
        <v>21546</v>
      </c>
      <c r="J33" s="25">
        <f t="shared" si="0"/>
        <v>42.5</v>
      </c>
    </row>
    <row r="34" spans="1:10" ht="19.5" x14ac:dyDescent="0.3">
      <c r="A34" s="26" t="s">
        <v>277</v>
      </c>
      <c r="B34" s="7" t="s">
        <v>32</v>
      </c>
      <c r="C34" s="8">
        <v>15</v>
      </c>
      <c r="D34" s="9">
        <v>51</v>
      </c>
      <c r="E34" s="9">
        <v>45</v>
      </c>
      <c r="F34" s="5">
        <f>SUM(D34+E34)</f>
        <v>96</v>
      </c>
      <c r="G34" s="47">
        <f>(F34-C34)</f>
        <v>81</v>
      </c>
      <c r="H34" s="84">
        <v>24749</v>
      </c>
      <c r="J34" s="25">
        <f t="shared" si="0"/>
        <v>37.5</v>
      </c>
    </row>
    <row r="35" spans="1:10" ht="19.5" x14ac:dyDescent="0.3">
      <c r="A35" s="26" t="s">
        <v>255</v>
      </c>
      <c r="B35" s="7" t="s">
        <v>61</v>
      </c>
      <c r="C35" s="8">
        <v>10</v>
      </c>
      <c r="D35" s="9">
        <v>45</v>
      </c>
      <c r="E35" s="9">
        <v>46</v>
      </c>
      <c r="F35" s="5">
        <f>SUM(D35+E35)</f>
        <v>91</v>
      </c>
      <c r="G35" s="47">
        <f>(F35-C35)</f>
        <v>81</v>
      </c>
      <c r="H35" s="84">
        <v>28091</v>
      </c>
      <c r="J35" s="25">
        <f t="shared" si="0"/>
        <v>41</v>
      </c>
    </row>
    <row r="36" spans="1:10" ht="19.5" x14ac:dyDescent="0.3">
      <c r="A36" s="26" t="s">
        <v>258</v>
      </c>
      <c r="B36" s="7" t="s">
        <v>113</v>
      </c>
      <c r="C36" s="8">
        <v>12</v>
      </c>
      <c r="D36" s="9">
        <v>46</v>
      </c>
      <c r="E36" s="9">
        <v>47</v>
      </c>
      <c r="F36" s="5">
        <f>SUM(D36+E36)</f>
        <v>93</v>
      </c>
      <c r="G36" s="47">
        <f>(F36-C36)</f>
        <v>81</v>
      </c>
      <c r="H36" s="84">
        <v>30391</v>
      </c>
      <c r="J36" s="25">
        <f t="shared" si="0"/>
        <v>41</v>
      </c>
    </row>
    <row r="37" spans="1:10" ht="19.5" x14ac:dyDescent="0.3">
      <c r="A37" s="26" t="s">
        <v>102</v>
      </c>
      <c r="B37" s="7" t="s">
        <v>61</v>
      </c>
      <c r="C37" s="8">
        <v>12</v>
      </c>
      <c r="D37" s="9">
        <v>50</v>
      </c>
      <c r="E37" s="9">
        <v>45</v>
      </c>
      <c r="F37" s="5">
        <f>SUM(D37+E37)</f>
        <v>95</v>
      </c>
      <c r="G37" s="47">
        <f>(F37-C37)</f>
        <v>83</v>
      </c>
      <c r="H37" s="84">
        <v>26907</v>
      </c>
      <c r="J37" s="25">
        <f t="shared" si="0"/>
        <v>39</v>
      </c>
    </row>
    <row r="38" spans="1:10" ht="19.5" x14ac:dyDescent="0.3">
      <c r="A38" s="26" t="s">
        <v>265</v>
      </c>
      <c r="B38" s="7" t="s">
        <v>28</v>
      </c>
      <c r="C38" s="8">
        <v>13</v>
      </c>
      <c r="D38" s="9">
        <v>49</v>
      </c>
      <c r="E38" s="9">
        <v>47</v>
      </c>
      <c r="F38" s="5">
        <f>SUM(D38+E38)</f>
        <v>96</v>
      </c>
      <c r="G38" s="47">
        <f>(F38-C38)</f>
        <v>83</v>
      </c>
      <c r="H38" s="84">
        <v>24417</v>
      </c>
      <c r="J38" s="25">
        <f t="shared" si="0"/>
        <v>40.5</v>
      </c>
    </row>
    <row r="39" spans="1:10" ht="19.5" x14ac:dyDescent="0.3">
      <c r="A39" s="26" t="s">
        <v>275</v>
      </c>
      <c r="B39" s="7" t="s">
        <v>34</v>
      </c>
      <c r="C39" s="8">
        <v>15</v>
      </c>
      <c r="D39" s="9">
        <v>49</v>
      </c>
      <c r="E39" s="9">
        <v>49</v>
      </c>
      <c r="F39" s="5">
        <f>SUM(D39+E39)</f>
        <v>98</v>
      </c>
      <c r="G39" s="47">
        <f>(F39-C39)</f>
        <v>83</v>
      </c>
      <c r="H39" s="84">
        <v>19806</v>
      </c>
      <c r="J39" s="25">
        <f t="shared" si="0"/>
        <v>41.5</v>
      </c>
    </row>
    <row r="40" spans="1:10" ht="19.5" x14ac:dyDescent="0.3">
      <c r="A40" s="26" t="s">
        <v>263</v>
      </c>
      <c r="B40" s="7" t="s">
        <v>34</v>
      </c>
      <c r="C40" s="8">
        <v>13</v>
      </c>
      <c r="D40" s="9">
        <v>56</v>
      </c>
      <c r="E40" s="9">
        <v>41</v>
      </c>
      <c r="F40" s="5">
        <f>SUM(D40+E40)</f>
        <v>97</v>
      </c>
      <c r="G40" s="47">
        <f>(F40-C40)</f>
        <v>84</v>
      </c>
      <c r="H40" s="84">
        <v>24209</v>
      </c>
      <c r="J40" s="25">
        <f t="shared" si="0"/>
        <v>34.5</v>
      </c>
    </row>
    <row r="41" spans="1:10" ht="19.5" x14ac:dyDescent="0.3">
      <c r="A41" s="26" t="s">
        <v>281</v>
      </c>
      <c r="B41" s="7" t="s">
        <v>34</v>
      </c>
      <c r="C41" s="8">
        <v>16</v>
      </c>
      <c r="D41" s="9">
        <v>54</v>
      </c>
      <c r="E41" s="9">
        <v>46</v>
      </c>
      <c r="F41" s="5">
        <f>SUM(D41+E41)</f>
        <v>100</v>
      </c>
      <c r="G41" s="47">
        <f>(F41-C41)</f>
        <v>84</v>
      </c>
      <c r="H41" s="84">
        <v>21309</v>
      </c>
      <c r="J41" s="25">
        <f t="shared" si="0"/>
        <v>38</v>
      </c>
    </row>
    <row r="42" spans="1:10" ht="19.5" x14ac:dyDescent="0.3">
      <c r="A42" s="26" t="s">
        <v>211</v>
      </c>
      <c r="B42" s="7" t="s">
        <v>249</v>
      </c>
      <c r="C42" s="8">
        <v>11</v>
      </c>
      <c r="D42" s="9">
        <v>48</v>
      </c>
      <c r="E42" s="9">
        <v>47</v>
      </c>
      <c r="F42" s="5">
        <f>SUM(D42+E42)</f>
        <v>95</v>
      </c>
      <c r="G42" s="47">
        <f>(F42-C42)</f>
        <v>84</v>
      </c>
      <c r="H42" s="84">
        <v>19631</v>
      </c>
      <c r="J42" s="25">
        <f t="shared" si="0"/>
        <v>41.5</v>
      </c>
    </row>
    <row r="43" spans="1:10" ht="19.5" x14ac:dyDescent="0.3">
      <c r="A43" s="26" t="s">
        <v>257</v>
      </c>
      <c r="B43" s="7" t="s">
        <v>26</v>
      </c>
      <c r="C43" s="8">
        <v>11</v>
      </c>
      <c r="D43" s="9">
        <v>46</v>
      </c>
      <c r="E43" s="9">
        <v>49</v>
      </c>
      <c r="F43" s="5">
        <f>SUM(D43+E43)</f>
        <v>95</v>
      </c>
      <c r="G43" s="47">
        <f>(F43-C43)</f>
        <v>84</v>
      </c>
      <c r="H43" s="84">
        <v>23540</v>
      </c>
      <c r="J43" s="25">
        <f t="shared" si="0"/>
        <v>43.5</v>
      </c>
    </row>
    <row r="44" spans="1:10" ht="19.5" x14ac:dyDescent="0.3">
      <c r="A44" s="26" t="s">
        <v>273</v>
      </c>
      <c r="B44" s="7" t="s">
        <v>34</v>
      </c>
      <c r="C44" s="8">
        <v>14</v>
      </c>
      <c r="D44" s="9">
        <v>49</v>
      </c>
      <c r="E44" s="9">
        <v>49</v>
      </c>
      <c r="F44" s="5">
        <f>SUM(D44+E44)</f>
        <v>98</v>
      </c>
      <c r="G44" s="47">
        <f>(F44-C44)</f>
        <v>84</v>
      </c>
      <c r="H44" s="84">
        <v>18731</v>
      </c>
      <c r="J44" s="25">
        <f t="shared" si="0"/>
        <v>42</v>
      </c>
    </row>
    <row r="45" spans="1:10" ht="19.5" x14ac:dyDescent="0.3">
      <c r="A45" s="26" t="s">
        <v>131</v>
      </c>
      <c r="B45" s="7" t="s">
        <v>49</v>
      </c>
      <c r="C45" s="8">
        <v>13</v>
      </c>
      <c r="D45" s="9">
        <v>51</v>
      </c>
      <c r="E45" s="9">
        <v>48</v>
      </c>
      <c r="F45" s="5">
        <f>SUM(D45+E45)</f>
        <v>99</v>
      </c>
      <c r="G45" s="47">
        <f>(F45-C45)</f>
        <v>86</v>
      </c>
      <c r="H45" s="84">
        <v>18041</v>
      </c>
      <c r="J45" s="25">
        <f t="shared" si="0"/>
        <v>41.5</v>
      </c>
    </row>
    <row r="46" spans="1:10" ht="19.5" x14ac:dyDescent="0.3">
      <c r="A46" s="26" t="s">
        <v>101</v>
      </c>
      <c r="B46" s="7" t="s">
        <v>61</v>
      </c>
      <c r="C46" s="8">
        <v>10</v>
      </c>
      <c r="D46" s="9">
        <v>57</v>
      </c>
      <c r="E46" s="9">
        <v>41</v>
      </c>
      <c r="F46" s="5">
        <f>SUM(D46+E46)</f>
        <v>98</v>
      </c>
      <c r="G46" s="47">
        <f>(F46-C46)</f>
        <v>88</v>
      </c>
      <c r="H46" s="84">
        <v>28111</v>
      </c>
      <c r="J46" s="25">
        <f t="shared" si="0"/>
        <v>36</v>
      </c>
    </row>
    <row r="47" spans="1:10" ht="19.5" x14ac:dyDescent="0.3">
      <c r="A47" s="26" t="s">
        <v>268</v>
      </c>
      <c r="B47" s="7" t="s">
        <v>29</v>
      </c>
      <c r="C47" s="8">
        <v>13</v>
      </c>
      <c r="D47" s="9">
        <v>54</v>
      </c>
      <c r="E47" s="9">
        <v>48</v>
      </c>
      <c r="F47" s="5">
        <f>SUM(D47+E47)</f>
        <v>102</v>
      </c>
      <c r="G47" s="47">
        <f>(F47-C47)</f>
        <v>89</v>
      </c>
      <c r="H47" s="84">
        <v>24521</v>
      </c>
      <c r="J47" s="25">
        <f t="shared" si="0"/>
        <v>41.5</v>
      </c>
    </row>
    <row r="48" spans="1:10" ht="19.5" x14ac:dyDescent="0.3">
      <c r="A48" s="26" t="s">
        <v>51</v>
      </c>
      <c r="B48" s="7" t="s">
        <v>31</v>
      </c>
      <c r="C48" s="8">
        <v>15</v>
      </c>
      <c r="D48" s="9">
        <v>54</v>
      </c>
      <c r="E48" s="9">
        <v>51</v>
      </c>
      <c r="F48" s="5">
        <f>SUM(D48+E48)</f>
        <v>105</v>
      </c>
      <c r="G48" s="47">
        <f>(F48-C48)</f>
        <v>90</v>
      </c>
      <c r="H48" s="84">
        <v>19578</v>
      </c>
      <c r="J48" s="25">
        <f t="shared" si="0"/>
        <v>43.5</v>
      </c>
    </row>
    <row r="49" spans="1:10" ht="19.5" x14ac:dyDescent="0.3">
      <c r="A49" s="26" t="s">
        <v>345</v>
      </c>
      <c r="B49" s="7" t="s">
        <v>116</v>
      </c>
      <c r="C49" s="8">
        <v>11</v>
      </c>
      <c r="D49" s="9">
        <v>44</v>
      </c>
      <c r="E49" s="9">
        <v>86</v>
      </c>
      <c r="F49" s="5">
        <f>SUM(D49+E49)</f>
        <v>130</v>
      </c>
      <c r="G49" s="47">
        <f>(F49-C49)</f>
        <v>119</v>
      </c>
      <c r="H49" s="84">
        <v>21992</v>
      </c>
      <c r="J49" s="25">
        <f t="shared" si="0"/>
        <v>80.5</v>
      </c>
    </row>
    <row r="50" spans="1:10" ht="19.5" x14ac:dyDescent="0.3">
      <c r="A50" s="58" t="s">
        <v>214</v>
      </c>
      <c r="B50" s="7" t="s">
        <v>29</v>
      </c>
      <c r="C50" s="8">
        <v>10</v>
      </c>
      <c r="D50" s="59" t="s">
        <v>12</v>
      </c>
      <c r="E50" s="59" t="s">
        <v>12</v>
      </c>
      <c r="F50" s="60" t="s">
        <v>12</v>
      </c>
      <c r="G50" s="61" t="s">
        <v>12</v>
      </c>
      <c r="H50" s="84">
        <v>29993</v>
      </c>
    </row>
    <row r="51" spans="1:10" ht="19.5" x14ac:dyDescent="0.3">
      <c r="A51" s="58" t="s">
        <v>121</v>
      </c>
      <c r="B51" s="7" t="s">
        <v>31</v>
      </c>
      <c r="C51" s="8">
        <v>12</v>
      </c>
      <c r="D51" s="59" t="s">
        <v>12</v>
      </c>
      <c r="E51" s="59" t="s">
        <v>12</v>
      </c>
      <c r="F51" s="60" t="s">
        <v>12</v>
      </c>
      <c r="G51" s="61" t="s">
        <v>12</v>
      </c>
      <c r="H51" s="84">
        <v>25982</v>
      </c>
    </row>
    <row r="52" spans="1:10" ht="19.5" x14ac:dyDescent="0.3">
      <c r="A52" s="26" t="s">
        <v>123</v>
      </c>
      <c r="B52" s="7" t="s">
        <v>61</v>
      </c>
      <c r="C52" s="8">
        <v>15</v>
      </c>
      <c r="D52" s="9" t="s">
        <v>5</v>
      </c>
      <c r="E52" s="9" t="s">
        <v>416</v>
      </c>
      <c r="F52" s="5" t="s">
        <v>417</v>
      </c>
      <c r="G52" s="61" t="s">
        <v>12</v>
      </c>
      <c r="H52" s="84">
        <v>23141</v>
      </c>
    </row>
    <row r="53" spans="1:10" ht="19.5" x14ac:dyDescent="0.3">
      <c r="A53" s="26" t="s">
        <v>270</v>
      </c>
      <c r="B53" s="7" t="s">
        <v>116</v>
      </c>
      <c r="C53" s="8">
        <v>14</v>
      </c>
      <c r="D53" s="9" t="s">
        <v>5</v>
      </c>
      <c r="E53" s="9" t="s">
        <v>416</v>
      </c>
      <c r="F53" s="5" t="s">
        <v>417</v>
      </c>
      <c r="G53" s="61" t="s">
        <v>12</v>
      </c>
      <c r="H53" s="84">
        <v>28580</v>
      </c>
    </row>
    <row r="54" spans="1:10" ht="19.5" x14ac:dyDescent="0.3">
      <c r="A54" s="26" t="s">
        <v>205</v>
      </c>
      <c r="B54" s="7" t="s">
        <v>113</v>
      </c>
      <c r="C54" s="8">
        <v>12</v>
      </c>
      <c r="D54" s="9" t="s">
        <v>5</v>
      </c>
      <c r="E54" s="9" t="s">
        <v>416</v>
      </c>
      <c r="F54" s="5" t="s">
        <v>417</v>
      </c>
      <c r="G54" s="61" t="s">
        <v>12</v>
      </c>
      <c r="H54" s="84">
        <v>23280</v>
      </c>
    </row>
    <row r="55" spans="1:10" ht="19.5" x14ac:dyDescent="0.3">
      <c r="A55" s="26" t="s">
        <v>254</v>
      </c>
      <c r="B55" s="7" t="s">
        <v>29</v>
      </c>
      <c r="C55" s="8">
        <v>10</v>
      </c>
      <c r="D55" s="9" t="s">
        <v>5</v>
      </c>
      <c r="E55" s="9" t="s">
        <v>416</v>
      </c>
      <c r="F55" s="5" t="s">
        <v>417</v>
      </c>
      <c r="G55" s="61" t="s">
        <v>12</v>
      </c>
      <c r="H55" s="84">
        <v>23270</v>
      </c>
    </row>
    <row r="56" spans="1:10" ht="19.5" x14ac:dyDescent="0.3">
      <c r="A56" s="26" t="s">
        <v>282</v>
      </c>
      <c r="B56" s="7" t="s">
        <v>34</v>
      </c>
      <c r="C56" s="8">
        <v>16</v>
      </c>
      <c r="D56" s="9" t="s">
        <v>5</v>
      </c>
      <c r="E56" s="9" t="s">
        <v>416</v>
      </c>
      <c r="F56" s="5" t="s">
        <v>417</v>
      </c>
      <c r="G56" s="61" t="s">
        <v>12</v>
      </c>
      <c r="H56" s="84">
        <v>19470</v>
      </c>
    </row>
    <row r="57" spans="1:10" ht="19.5" x14ac:dyDescent="0.3">
      <c r="A57" s="26" t="s">
        <v>73</v>
      </c>
      <c r="B57" s="7" t="s">
        <v>34</v>
      </c>
      <c r="C57" s="8">
        <v>15</v>
      </c>
      <c r="D57" s="9" t="s">
        <v>5</v>
      </c>
      <c r="E57" s="9" t="s">
        <v>416</v>
      </c>
      <c r="F57" s="5" t="s">
        <v>417</v>
      </c>
      <c r="G57" s="61" t="s">
        <v>12</v>
      </c>
      <c r="H57" s="84">
        <v>19766</v>
      </c>
    </row>
    <row r="58" spans="1:10" ht="19.5" x14ac:dyDescent="0.3">
      <c r="A58" s="26" t="s">
        <v>278</v>
      </c>
      <c r="B58" s="7" t="s">
        <v>32</v>
      </c>
      <c r="C58" s="8">
        <v>15</v>
      </c>
      <c r="D58" s="9" t="s">
        <v>5</v>
      </c>
      <c r="E58" s="9" t="s">
        <v>416</v>
      </c>
      <c r="F58" s="5" t="s">
        <v>417</v>
      </c>
      <c r="G58" s="61" t="s">
        <v>12</v>
      </c>
      <c r="H58" s="84">
        <v>22895</v>
      </c>
    </row>
    <row r="59" spans="1:10" ht="19.5" x14ac:dyDescent="0.3">
      <c r="A59" s="26" t="s">
        <v>266</v>
      </c>
      <c r="B59" s="7" t="s">
        <v>27</v>
      </c>
      <c r="C59" s="8">
        <v>13</v>
      </c>
      <c r="D59" s="9" t="s">
        <v>5</v>
      </c>
      <c r="E59" s="9" t="s">
        <v>416</v>
      </c>
      <c r="F59" s="5" t="s">
        <v>417</v>
      </c>
      <c r="G59" s="61" t="s">
        <v>12</v>
      </c>
      <c r="H59" s="84">
        <v>24177</v>
      </c>
    </row>
    <row r="60" spans="1:10" ht="19.5" x14ac:dyDescent="0.3">
      <c r="A60" s="26" t="s">
        <v>60</v>
      </c>
      <c r="B60" s="7" t="s">
        <v>34</v>
      </c>
      <c r="C60" s="8">
        <v>13</v>
      </c>
      <c r="D60" s="9" t="s">
        <v>5</v>
      </c>
      <c r="E60" s="9" t="s">
        <v>416</v>
      </c>
      <c r="F60" s="5" t="s">
        <v>417</v>
      </c>
      <c r="G60" s="61" t="s">
        <v>12</v>
      </c>
      <c r="H60" s="84">
        <v>22263</v>
      </c>
    </row>
    <row r="61" spans="1:10" ht="19.5" x14ac:dyDescent="0.3">
      <c r="A61" s="26" t="s">
        <v>99</v>
      </c>
      <c r="B61" s="7" t="s">
        <v>34</v>
      </c>
      <c r="C61" s="8">
        <v>13</v>
      </c>
      <c r="D61" s="9" t="s">
        <v>5</v>
      </c>
      <c r="E61" s="9" t="s">
        <v>416</v>
      </c>
      <c r="F61" s="5" t="s">
        <v>417</v>
      </c>
      <c r="G61" s="61" t="s">
        <v>12</v>
      </c>
      <c r="H61" s="84">
        <v>20151</v>
      </c>
    </row>
    <row r="62" spans="1:10" ht="19.5" x14ac:dyDescent="0.3">
      <c r="A62" s="26" t="s">
        <v>120</v>
      </c>
      <c r="B62" s="7" t="s">
        <v>27</v>
      </c>
      <c r="C62" s="8">
        <v>11</v>
      </c>
      <c r="D62" s="9" t="s">
        <v>5</v>
      </c>
      <c r="E62" s="9" t="s">
        <v>416</v>
      </c>
      <c r="F62" s="5" t="s">
        <v>417</v>
      </c>
      <c r="G62" s="61" t="s">
        <v>12</v>
      </c>
      <c r="H62" s="84">
        <v>24749</v>
      </c>
    </row>
    <row r="63" spans="1:10" ht="19.5" x14ac:dyDescent="0.3">
      <c r="A63" s="26" t="s">
        <v>155</v>
      </c>
      <c r="B63" s="7" t="s">
        <v>34</v>
      </c>
      <c r="C63" s="8">
        <v>11</v>
      </c>
      <c r="D63" s="9" t="s">
        <v>5</v>
      </c>
      <c r="E63" s="9" t="s">
        <v>416</v>
      </c>
      <c r="F63" s="5" t="s">
        <v>417</v>
      </c>
      <c r="G63" s="61" t="s">
        <v>12</v>
      </c>
      <c r="H63" s="84">
        <v>27013</v>
      </c>
    </row>
    <row r="64" spans="1:10" ht="20.25" thickBot="1" x14ac:dyDescent="0.35">
      <c r="A64" s="103" t="s">
        <v>251</v>
      </c>
      <c r="B64" s="92" t="s">
        <v>28</v>
      </c>
      <c r="C64" s="93">
        <v>10</v>
      </c>
      <c r="D64" s="104" t="s">
        <v>5</v>
      </c>
      <c r="E64" s="104" t="s">
        <v>416</v>
      </c>
      <c r="F64" s="105" t="s">
        <v>417</v>
      </c>
      <c r="G64" s="94" t="s">
        <v>12</v>
      </c>
      <c r="H64" s="95">
        <v>23977</v>
      </c>
    </row>
  </sheetData>
  <sortState ref="A10:H12">
    <sortCondition descending="1" ref="F10:F12"/>
    <sortCondition ref="E10:E12"/>
    <sortCondition ref="D10:D12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1"/>
  <sheetViews>
    <sheetView zoomScale="70" workbookViewId="0">
      <selection sqref="A1:G1"/>
    </sheetView>
  </sheetViews>
  <sheetFormatPr baseColWidth="10" defaultRowHeight="18.75" x14ac:dyDescent="0.2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2" customWidth="1"/>
    <col min="8" max="8" width="12.85546875" style="82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 x14ac:dyDescent="0.4">
      <c r="A1" s="109" t="s">
        <v>7</v>
      </c>
      <c r="B1" s="109"/>
      <c r="C1" s="109"/>
      <c r="D1" s="109"/>
      <c r="E1" s="109"/>
      <c r="F1" s="109"/>
      <c r="G1" s="109"/>
    </row>
    <row r="2" spans="1:10" ht="30.75" x14ac:dyDescent="0.4">
      <c r="A2" s="109" t="s">
        <v>8</v>
      </c>
      <c r="B2" s="109"/>
      <c r="C2" s="109"/>
      <c r="D2" s="109"/>
      <c r="E2" s="109"/>
      <c r="F2" s="109"/>
      <c r="G2" s="109"/>
    </row>
    <row r="3" spans="1:10" ht="25.5" x14ac:dyDescent="0.35">
      <c r="A3" s="112" t="s">
        <v>54</v>
      </c>
      <c r="B3" s="112"/>
      <c r="C3" s="112"/>
      <c r="D3" s="112"/>
      <c r="E3" s="112"/>
      <c r="F3" s="112"/>
      <c r="G3" s="112"/>
    </row>
    <row r="4" spans="1:10" ht="25.5" x14ac:dyDescent="0.35">
      <c r="A4" s="112" t="str">
        <f>'CAB 10-16'!A4:G4</f>
        <v>GOLF CLUB</v>
      </c>
      <c r="B4" s="112"/>
      <c r="C4" s="112"/>
      <c r="D4" s="112"/>
      <c r="E4" s="112"/>
      <c r="F4" s="112"/>
      <c r="G4" s="112"/>
    </row>
    <row r="5" spans="1:10" ht="20.25" x14ac:dyDescent="0.3">
      <c r="A5" s="110" t="str">
        <f>'CAB 0-9'!A5:G5</f>
        <v>2° FECHA DE MAYORES</v>
      </c>
      <c r="B5" s="110"/>
      <c r="C5" s="110"/>
      <c r="D5" s="110"/>
      <c r="E5" s="110"/>
      <c r="F5" s="110"/>
      <c r="G5" s="110"/>
    </row>
    <row r="6" spans="1:10" ht="19.5" x14ac:dyDescent="0.3">
      <c r="A6" s="111" t="s">
        <v>6</v>
      </c>
      <c r="B6" s="111"/>
      <c r="C6" s="111"/>
      <c r="D6" s="111"/>
      <c r="E6" s="111"/>
      <c r="F6" s="111"/>
      <c r="G6" s="111"/>
    </row>
    <row r="7" spans="1:10" ht="20.25" thickBot="1" x14ac:dyDescent="0.35">
      <c r="A7" s="114" t="str">
        <f>'CAB 0-9'!A7:E7</f>
        <v>SABADO 03 DE JUNIO DE 2017</v>
      </c>
      <c r="B7" s="114"/>
      <c r="C7" s="114"/>
      <c r="D7" s="114"/>
      <c r="E7" s="114"/>
      <c r="F7" s="114"/>
      <c r="G7" s="114"/>
      <c r="H7" s="85"/>
    </row>
    <row r="8" spans="1:10" ht="20.25" thickBot="1" x14ac:dyDescent="0.35">
      <c r="A8" s="106" t="s">
        <v>18</v>
      </c>
      <c r="B8" s="107"/>
      <c r="C8" s="107"/>
      <c r="D8" s="107"/>
      <c r="E8" s="107"/>
      <c r="F8" s="107"/>
      <c r="G8" s="108"/>
    </row>
    <row r="9" spans="1:10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83" t="s">
        <v>19</v>
      </c>
      <c r="J9" s="24" t="s">
        <v>20</v>
      </c>
    </row>
    <row r="10" spans="1:10" ht="19.5" x14ac:dyDescent="0.3">
      <c r="A10" s="96" t="s">
        <v>174</v>
      </c>
      <c r="B10" s="97" t="s">
        <v>26</v>
      </c>
      <c r="C10" s="98">
        <v>23</v>
      </c>
      <c r="D10" s="9">
        <v>49</v>
      </c>
      <c r="E10" s="9">
        <v>46</v>
      </c>
      <c r="F10" s="5">
        <f>SUM(D10+E10)</f>
        <v>95</v>
      </c>
      <c r="G10" s="47">
        <f>(F10-C10)</f>
        <v>72</v>
      </c>
      <c r="H10" s="102">
        <v>26075</v>
      </c>
      <c r="J10" s="25">
        <f>(E10-C10*0.5)</f>
        <v>34.5</v>
      </c>
    </row>
    <row r="11" spans="1:10" ht="19.5" x14ac:dyDescent="0.3">
      <c r="A11" s="26" t="s">
        <v>284</v>
      </c>
      <c r="B11" s="7" t="s">
        <v>29</v>
      </c>
      <c r="C11" s="8">
        <v>17</v>
      </c>
      <c r="D11" s="9">
        <v>47</v>
      </c>
      <c r="E11" s="9">
        <v>44</v>
      </c>
      <c r="F11" s="5">
        <f>SUM(D11+E11)</f>
        <v>91</v>
      </c>
      <c r="G11" s="47">
        <f>(F11-C11)</f>
        <v>74</v>
      </c>
      <c r="H11" s="84">
        <v>29794</v>
      </c>
      <c r="J11" s="25">
        <f t="shared" ref="J11:J51" si="0">(E11-C11*0.5)</f>
        <v>35.5</v>
      </c>
    </row>
    <row r="12" spans="1:10" ht="19.5" x14ac:dyDescent="0.3">
      <c r="A12" s="26" t="s">
        <v>289</v>
      </c>
      <c r="B12" s="7" t="s">
        <v>31</v>
      </c>
      <c r="C12" s="8">
        <v>18</v>
      </c>
      <c r="D12" s="9">
        <v>50</v>
      </c>
      <c r="E12" s="9">
        <v>43</v>
      </c>
      <c r="F12" s="5">
        <f>SUM(D12+E12)</f>
        <v>93</v>
      </c>
      <c r="G12" s="47">
        <f>(F12-C12)</f>
        <v>75</v>
      </c>
      <c r="H12" s="84">
        <v>23449</v>
      </c>
      <c r="J12" s="25">
        <f t="shared" si="0"/>
        <v>34</v>
      </c>
    </row>
    <row r="13" spans="1:10" ht="19.5" x14ac:dyDescent="0.3">
      <c r="A13" s="26" t="s">
        <v>294</v>
      </c>
      <c r="B13" s="7" t="s">
        <v>113</v>
      </c>
      <c r="C13" s="8">
        <v>19</v>
      </c>
      <c r="D13" s="9">
        <v>48</v>
      </c>
      <c r="E13" s="9">
        <v>46</v>
      </c>
      <c r="F13" s="5">
        <f>SUM(D13+E13)</f>
        <v>94</v>
      </c>
      <c r="G13" s="47">
        <f>(F13-C13)</f>
        <v>75</v>
      </c>
      <c r="H13" s="84">
        <v>23649</v>
      </c>
      <c r="J13" s="25">
        <f t="shared" si="0"/>
        <v>36.5</v>
      </c>
    </row>
    <row r="14" spans="1:10" ht="19.5" x14ac:dyDescent="0.3">
      <c r="A14" s="26" t="s">
        <v>106</v>
      </c>
      <c r="B14" s="7" t="s">
        <v>32</v>
      </c>
      <c r="C14" s="8">
        <v>19</v>
      </c>
      <c r="D14" s="9">
        <v>50</v>
      </c>
      <c r="E14" s="9">
        <v>45</v>
      </c>
      <c r="F14" s="5">
        <f>SUM(D14+E14)</f>
        <v>95</v>
      </c>
      <c r="G14" s="47">
        <f>(F14-C14)</f>
        <v>76</v>
      </c>
      <c r="H14" s="84">
        <v>24376</v>
      </c>
      <c r="J14" s="25">
        <f t="shared" si="0"/>
        <v>35.5</v>
      </c>
    </row>
    <row r="15" spans="1:10" ht="19.5" x14ac:dyDescent="0.3">
      <c r="A15" s="26" t="s">
        <v>303</v>
      </c>
      <c r="B15" s="7" t="s">
        <v>249</v>
      </c>
      <c r="C15" s="8">
        <v>21</v>
      </c>
      <c r="D15" s="9">
        <v>49</v>
      </c>
      <c r="E15" s="9">
        <v>48</v>
      </c>
      <c r="F15" s="5">
        <f>SUM(D15+E15)</f>
        <v>97</v>
      </c>
      <c r="G15" s="47">
        <f>(F15-C15)</f>
        <v>76</v>
      </c>
      <c r="H15" s="84">
        <v>19717</v>
      </c>
      <c r="J15" s="25">
        <f t="shared" si="0"/>
        <v>37.5</v>
      </c>
    </row>
    <row r="16" spans="1:10" ht="19.5" x14ac:dyDescent="0.3">
      <c r="A16" s="26" t="s">
        <v>301</v>
      </c>
      <c r="B16" s="7" t="s">
        <v>302</v>
      </c>
      <c r="C16" s="8">
        <v>21</v>
      </c>
      <c r="D16" s="9">
        <v>48</v>
      </c>
      <c r="E16" s="9">
        <v>49</v>
      </c>
      <c r="F16" s="5">
        <f>SUM(D16+E16)</f>
        <v>97</v>
      </c>
      <c r="G16" s="47">
        <f>(F16-C16)</f>
        <v>76</v>
      </c>
      <c r="H16" s="84">
        <v>22630</v>
      </c>
      <c r="J16" s="25">
        <f t="shared" si="0"/>
        <v>38.5</v>
      </c>
    </row>
    <row r="17" spans="1:10" ht="19.5" x14ac:dyDescent="0.3">
      <c r="A17" s="26" t="s">
        <v>418</v>
      </c>
      <c r="B17" s="7" t="s">
        <v>61</v>
      </c>
      <c r="C17" s="8">
        <v>17</v>
      </c>
      <c r="D17" s="9">
        <v>49</v>
      </c>
      <c r="E17" s="9">
        <v>45</v>
      </c>
      <c r="F17" s="5">
        <f>SUM(D17+E17)</f>
        <v>94</v>
      </c>
      <c r="G17" s="47">
        <f>(F17-C17)</f>
        <v>77</v>
      </c>
      <c r="H17" s="84">
        <v>23702</v>
      </c>
      <c r="J17" s="25">
        <f t="shared" si="0"/>
        <v>36.5</v>
      </c>
    </row>
    <row r="18" spans="1:10" ht="19.5" x14ac:dyDescent="0.3">
      <c r="A18" s="26" t="s">
        <v>286</v>
      </c>
      <c r="B18" s="7" t="s">
        <v>32</v>
      </c>
      <c r="C18" s="8">
        <v>17</v>
      </c>
      <c r="D18" s="9">
        <v>43</v>
      </c>
      <c r="E18" s="9">
        <v>51</v>
      </c>
      <c r="F18" s="5">
        <f>SUM(D18+E18)</f>
        <v>94</v>
      </c>
      <c r="G18" s="47">
        <f>(F18-C18)</f>
        <v>77</v>
      </c>
      <c r="H18" s="84">
        <v>21862</v>
      </c>
      <c r="J18" s="25">
        <f t="shared" si="0"/>
        <v>42.5</v>
      </c>
    </row>
    <row r="19" spans="1:10" ht="19.5" x14ac:dyDescent="0.3">
      <c r="A19" s="26" t="s">
        <v>201</v>
      </c>
      <c r="B19" s="7" t="s">
        <v>116</v>
      </c>
      <c r="C19" s="8">
        <v>19</v>
      </c>
      <c r="D19" s="9">
        <v>45</v>
      </c>
      <c r="E19" s="9">
        <v>51</v>
      </c>
      <c r="F19" s="5">
        <f>SUM(D19+E19)</f>
        <v>96</v>
      </c>
      <c r="G19" s="47">
        <f>(F19-C19)</f>
        <v>77</v>
      </c>
      <c r="H19" s="84">
        <v>31224</v>
      </c>
      <c r="J19" s="25">
        <f t="shared" si="0"/>
        <v>41.5</v>
      </c>
    </row>
    <row r="20" spans="1:10" ht="19.5" x14ac:dyDescent="0.3">
      <c r="A20" s="26" t="s">
        <v>213</v>
      </c>
      <c r="B20" s="7" t="s">
        <v>29</v>
      </c>
      <c r="C20" s="8">
        <v>21</v>
      </c>
      <c r="D20" s="9">
        <v>47</v>
      </c>
      <c r="E20" s="9">
        <v>52</v>
      </c>
      <c r="F20" s="5">
        <f>SUM(D20+E20)</f>
        <v>99</v>
      </c>
      <c r="G20" s="47">
        <f>(F20-C20)</f>
        <v>78</v>
      </c>
      <c r="H20" s="84">
        <v>26540</v>
      </c>
      <c r="J20" s="25">
        <f t="shared" si="0"/>
        <v>41.5</v>
      </c>
    </row>
    <row r="21" spans="1:10" ht="19.5" x14ac:dyDescent="0.3">
      <c r="A21" s="26" t="s">
        <v>285</v>
      </c>
      <c r="B21" s="7" t="s">
        <v>32</v>
      </c>
      <c r="C21" s="8">
        <v>17</v>
      </c>
      <c r="D21" s="9">
        <v>52</v>
      </c>
      <c r="E21" s="9">
        <v>44</v>
      </c>
      <c r="F21" s="5">
        <f>SUM(D21+E21)</f>
        <v>96</v>
      </c>
      <c r="G21" s="47">
        <f>(F21-C21)</f>
        <v>79</v>
      </c>
      <c r="H21" s="84">
        <v>22383</v>
      </c>
      <c r="J21" s="25">
        <f t="shared" si="0"/>
        <v>35.5</v>
      </c>
    </row>
    <row r="22" spans="1:10" ht="19.5" x14ac:dyDescent="0.3">
      <c r="A22" s="26" t="s">
        <v>295</v>
      </c>
      <c r="B22" s="7" t="s">
        <v>113</v>
      </c>
      <c r="C22" s="8">
        <v>19</v>
      </c>
      <c r="D22" s="9">
        <v>52</v>
      </c>
      <c r="E22" s="9">
        <v>47</v>
      </c>
      <c r="F22" s="5">
        <f>SUM(D22+E22)</f>
        <v>99</v>
      </c>
      <c r="G22" s="47">
        <f>(F22-C22)</f>
        <v>80</v>
      </c>
      <c r="H22" s="84">
        <v>26445</v>
      </c>
      <c r="J22" s="25">
        <f t="shared" si="0"/>
        <v>37.5</v>
      </c>
    </row>
    <row r="23" spans="1:10" ht="19.5" x14ac:dyDescent="0.3">
      <c r="A23" s="26" t="s">
        <v>200</v>
      </c>
      <c r="B23" s="7" t="s">
        <v>61</v>
      </c>
      <c r="C23" s="8">
        <v>18</v>
      </c>
      <c r="D23" s="9">
        <v>50</v>
      </c>
      <c r="E23" s="9">
        <v>48</v>
      </c>
      <c r="F23" s="5">
        <f>SUM(D23+E23)</f>
        <v>98</v>
      </c>
      <c r="G23" s="47">
        <f>(F23-C23)</f>
        <v>80</v>
      </c>
      <c r="H23" s="84">
        <v>26516</v>
      </c>
      <c r="J23" s="25">
        <f t="shared" si="0"/>
        <v>39</v>
      </c>
    </row>
    <row r="24" spans="1:10" ht="19.5" x14ac:dyDescent="0.3">
      <c r="A24" s="26" t="s">
        <v>209</v>
      </c>
      <c r="B24" s="7" t="s">
        <v>29</v>
      </c>
      <c r="C24" s="8">
        <v>23</v>
      </c>
      <c r="D24" s="9">
        <v>53</v>
      </c>
      <c r="E24" s="9">
        <v>51</v>
      </c>
      <c r="F24" s="5">
        <f>SUM(D24+E24)</f>
        <v>104</v>
      </c>
      <c r="G24" s="47">
        <f>(F24-C24)</f>
        <v>81</v>
      </c>
      <c r="H24" s="84">
        <v>14661</v>
      </c>
      <c r="J24" s="25">
        <f t="shared" si="0"/>
        <v>39.5</v>
      </c>
    </row>
    <row r="25" spans="1:10" ht="19.5" x14ac:dyDescent="0.3">
      <c r="A25" s="26" t="s">
        <v>177</v>
      </c>
      <c r="B25" s="7" t="s">
        <v>26</v>
      </c>
      <c r="C25" s="8">
        <v>18</v>
      </c>
      <c r="D25" s="9">
        <v>47</v>
      </c>
      <c r="E25" s="9">
        <v>52</v>
      </c>
      <c r="F25" s="5">
        <f>SUM(D25+E25)</f>
        <v>99</v>
      </c>
      <c r="G25" s="47">
        <f>(F25-C25)</f>
        <v>81</v>
      </c>
      <c r="H25" s="84">
        <v>22238</v>
      </c>
      <c r="J25" s="25">
        <f t="shared" si="0"/>
        <v>43</v>
      </c>
    </row>
    <row r="26" spans="1:10" ht="19.5" x14ac:dyDescent="0.3">
      <c r="A26" s="26" t="s">
        <v>154</v>
      </c>
      <c r="B26" s="7" t="s">
        <v>31</v>
      </c>
      <c r="C26" s="8">
        <v>17</v>
      </c>
      <c r="D26" s="9">
        <v>55</v>
      </c>
      <c r="E26" s="9">
        <v>44</v>
      </c>
      <c r="F26" s="5">
        <f>SUM(D26+E26)</f>
        <v>99</v>
      </c>
      <c r="G26" s="47">
        <f>(F26-C26)</f>
        <v>82</v>
      </c>
      <c r="H26" s="84">
        <v>24594</v>
      </c>
      <c r="J26" s="25">
        <f t="shared" si="0"/>
        <v>35.5</v>
      </c>
    </row>
    <row r="27" spans="1:10" ht="19.5" x14ac:dyDescent="0.3">
      <c r="A27" s="26" t="s">
        <v>304</v>
      </c>
      <c r="B27" s="7" t="s">
        <v>32</v>
      </c>
      <c r="C27" s="8">
        <v>21</v>
      </c>
      <c r="D27" s="9">
        <v>57</v>
      </c>
      <c r="E27" s="9">
        <v>46</v>
      </c>
      <c r="F27" s="5">
        <f>SUM(D27+E27)</f>
        <v>103</v>
      </c>
      <c r="G27" s="47">
        <f>(F27-C27)</f>
        <v>82</v>
      </c>
      <c r="H27" s="84">
        <v>21119</v>
      </c>
      <c r="J27" s="25">
        <f t="shared" si="0"/>
        <v>35.5</v>
      </c>
    </row>
    <row r="28" spans="1:10" ht="19.5" x14ac:dyDescent="0.3">
      <c r="A28" s="26" t="s">
        <v>298</v>
      </c>
      <c r="B28" s="7" t="s">
        <v>27</v>
      </c>
      <c r="C28" s="8">
        <v>20</v>
      </c>
      <c r="D28" s="9">
        <v>53</v>
      </c>
      <c r="E28" s="9">
        <v>50</v>
      </c>
      <c r="F28" s="5">
        <f>SUM(D28+E28)</f>
        <v>103</v>
      </c>
      <c r="G28" s="47">
        <f>(F28-C28)</f>
        <v>83</v>
      </c>
      <c r="H28" s="84">
        <v>19267</v>
      </c>
      <c r="J28" s="25">
        <f t="shared" si="0"/>
        <v>40</v>
      </c>
    </row>
    <row r="29" spans="1:10" ht="19.5" x14ac:dyDescent="0.3">
      <c r="A29" s="26" t="s">
        <v>288</v>
      </c>
      <c r="B29" s="7" t="s">
        <v>28</v>
      </c>
      <c r="C29" s="8">
        <v>18</v>
      </c>
      <c r="D29" s="9">
        <v>48</v>
      </c>
      <c r="E29" s="9">
        <v>53</v>
      </c>
      <c r="F29" s="5">
        <f>SUM(D29+E29)</f>
        <v>101</v>
      </c>
      <c r="G29" s="47">
        <f>(F29-C29)</f>
        <v>83</v>
      </c>
      <c r="H29" s="84">
        <v>22058</v>
      </c>
      <c r="J29" s="25">
        <f t="shared" si="0"/>
        <v>44</v>
      </c>
    </row>
    <row r="30" spans="1:10" ht="19.5" x14ac:dyDescent="0.3">
      <c r="A30" s="26" t="s">
        <v>310</v>
      </c>
      <c r="B30" s="7" t="s">
        <v>113</v>
      </c>
      <c r="C30" s="8">
        <v>23</v>
      </c>
      <c r="D30" s="9">
        <v>49</v>
      </c>
      <c r="E30" s="9">
        <v>57</v>
      </c>
      <c r="F30" s="5">
        <f>SUM(D30+E30)</f>
        <v>106</v>
      </c>
      <c r="G30" s="47">
        <f>(F30-C30)</f>
        <v>83</v>
      </c>
      <c r="H30" s="84">
        <v>29849</v>
      </c>
      <c r="J30" s="25">
        <f t="shared" si="0"/>
        <v>45.5</v>
      </c>
    </row>
    <row r="31" spans="1:10" ht="19.5" x14ac:dyDescent="0.3">
      <c r="A31" s="26" t="s">
        <v>291</v>
      </c>
      <c r="B31" s="7" t="s">
        <v>61</v>
      </c>
      <c r="C31" s="8">
        <v>18</v>
      </c>
      <c r="D31" s="9">
        <v>51</v>
      </c>
      <c r="E31" s="9">
        <v>52</v>
      </c>
      <c r="F31" s="5">
        <f>SUM(D31+E31)</f>
        <v>103</v>
      </c>
      <c r="G31" s="47">
        <f>(F31-C31)</f>
        <v>85</v>
      </c>
      <c r="H31" s="84">
        <v>28354</v>
      </c>
      <c r="J31" s="25">
        <f t="shared" si="0"/>
        <v>43</v>
      </c>
    </row>
    <row r="32" spans="1:10" ht="19.5" x14ac:dyDescent="0.3">
      <c r="A32" s="26" t="s">
        <v>297</v>
      </c>
      <c r="B32" s="7" t="s">
        <v>28</v>
      </c>
      <c r="C32" s="8">
        <v>20</v>
      </c>
      <c r="D32" s="9">
        <v>53</v>
      </c>
      <c r="E32" s="9">
        <v>53</v>
      </c>
      <c r="F32" s="5">
        <f>SUM(D32+E32)</f>
        <v>106</v>
      </c>
      <c r="G32" s="47">
        <f>(F32-C32)</f>
        <v>86</v>
      </c>
      <c r="H32" s="84">
        <v>31267</v>
      </c>
      <c r="J32" s="25">
        <f t="shared" si="0"/>
        <v>43</v>
      </c>
    </row>
    <row r="33" spans="1:10" ht="19.5" x14ac:dyDescent="0.3">
      <c r="A33" s="26" t="s">
        <v>306</v>
      </c>
      <c r="B33" s="7" t="s">
        <v>249</v>
      </c>
      <c r="C33" s="8">
        <v>22</v>
      </c>
      <c r="D33" s="9">
        <v>54</v>
      </c>
      <c r="E33" s="9">
        <v>55</v>
      </c>
      <c r="F33" s="5">
        <f>SUM(D33+E33)</f>
        <v>109</v>
      </c>
      <c r="G33" s="47">
        <f>(F33-C33)</f>
        <v>87</v>
      </c>
      <c r="H33" s="84">
        <v>25023</v>
      </c>
      <c r="J33" s="25">
        <f t="shared" si="0"/>
        <v>44</v>
      </c>
    </row>
    <row r="34" spans="1:10" ht="19.5" x14ac:dyDescent="0.3">
      <c r="A34" s="26" t="s">
        <v>311</v>
      </c>
      <c r="B34" s="7" t="s">
        <v>34</v>
      </c>
      <c r="C34" s="8">
        <v>23</v>
      </c>
      <c r="D34" s="9">
        <v>55</v>
      </c>
      <c r="E34" s="9">
        <v>55</v>
      </c>
      <c r="F34" s="5">
        <f>SUM(D34+E34)</f>
        <v>110</v>
      </c>
      <c r="G34" s="47">
        <f>(F34-C34)</f>
        <v>87</v>
      </c>
      <c r="H34" s="84">
        <v>20445</v>
      </c>
      <c r="J34" s="25">
        <f t="shared" si="0"/>
        <v>43.5</v>
      </c>
    </row>
    <row r="35" spans="1:10" ht="19.5" x14ac:dyDescent="0.3">
      <c r="A35" s="58" t="s">
        <v>210</v>
      </c>
      <c r="B35" s="7" t="s">
        <v>29</v>
      </c>
      <c r="C35" s="8">
        <v>18</v>
      </c>
      <c r="D35" s="59" t="s">
        <v>12</v>
      </c>
      <c r="E35" s="59" t="s">
        <v>12</v>
      </c>
      <c r="F35" s="60" t="s">
        <v>12</v>
      </c>
      <c r="G35" s="61" t="s">
        <v>12</v>
      </c>
      <c r="H35" s="84">
        <v>17980</v>
      </c>
      <c r="J35" s="25" t="e">
        <f t="shared" si="0"/>
        <v>#VALUE!</v>
      </c>
    </row>
    <row r="36" spans="1:10" ht="19.5" x14ac:dyDescent="0.3">
      <c r="A36" s="58" t="s">
        <v>292</v>
      </c>
      <c r="B36" s="7" t="s">
        <v>34</v>
      </c>
      <c r="C36" s="8">
        <v>18</v>
      </c>
      <c r="D36" s="59" t="s">
        <v>12</v>
      </c>
      <c r="E36" s="59" t="s">
        <v>12</v>
      </c>
      <c r="F36" s="60" t="s">
        <v>12</v>
      </c>
      <c r="G36" s="61" t="s">
        <v>12</v>
      </c>
      <c r="H36" s="84">
        <v>22660</v>
      </c>
      <c r="J36" s="25" t="e">
        <f t="shared" si="0"/>
        <v>#VALUE!</v>
      </c>
    </row>
    <row r="37" spans="1:10" ht="19.5" x14ac:dyDescent="0.3">
      <c r="A37" s="58" t="s">
        <v>296</v>
      </c>
      <c r="B37" s="7" t="s">
        <v>29</v>
      </c>
      <c r="C37" s="8">
        <v>19</v>
      </c>
      <c r="D37" s="59" t="s">
        <v>12</v>
      </c>
      <c r="E37" s="59" t="s">
        <v>12</v>
      </c>
      <c r="F37" s="60" t="s">
        <v>12</v>
      </c>
      <c r="G37" s="61" t="s">
        <v>12</v>
      </c>
      <c r="H37" s="84">
        <v>28019</v>
      </c>
      <c r="J37" s="25" t="e">
        <f t="shared" si="0"/>
        <v>#VALUE!</v>
      </c>
    </row>
    <row r="38" spans="1:10" ht="19.5" x14ac:dyDescent="0.3">
      <c r="A38" s="58" t="s">
        <v>307</v>
      </c>
      <c r="B38" s="7" t="s">
        <v>113</v>
      </c>
      <c r="C38" s="8">
        <v>22</v>
      </c>
      <c r="D38" s="59" t="s">
        <v>12</v>
      </c>
      <c r="E38" s="59" t="s">
        <v>12</v>
      </c>
      <c r="F38" s="60" t="s">
        <v>12</v>
      </c>
      <c r="G38" s="61" t="s">
        <v>12</v>
      </c>
      <c r="H38" s="84">
        <v>27995</v>
      </c>
      <c r="J38" s="25" t="e">
        <f t="shared" si="0"/>
        <v>#VALUE!</v>
      </c>
    </row>
    <row r="39" spans="1:10" ht="19.5" x14ac:dyDescent="0.3">
      <c r="A39" s="58" t="s">
        <v>309</v>
      </c>
      <c r="B39" s="7" t="s">
        <v>116</v>
      </c>
      <c r="C39" s="8">
        <v>23</v>
      </c>
      <c r="D39" s="59" t="s">
        <v>12</v>
      </c>
      <c r="E39" s="59" t="s">
        <v>12</v>
      </c>
      <c r="F39" s="60" t="s">
        <v>12</v>
      </c>
      <c r="G39" s="61" t="s">
        <v>12</v>
      </c>
      <c r="H39" s="84">
        <v>28956</v>
      </c>
      <c r="J39" s="25" t="e">
        <f t="shared" si="0"/>
        <v>#VALUE!</v>
      </c>
    </row>
    <row r="40" spans="1:10" ht="19.5" x14ac:dyDescent="0.3">
      <c r="A40" s="26" t="s">
        <v>97</v>
      </c>
      <c r="B40" s="7" t="s">
        <v>116</v>
      </c>
      <c r="C40" s="8">
        <v>24</v>
      </c>
      <c r="D40" s="9" t="s">
        <v>5</v>
      </c>
      <c r="E40" s="9" t="s">
        <v>416</v>
      </c>
      <c r="F40" s="5" t="s">
        <v>417</v>
      </c>
      <c r="G40" s="61" t="s">
        <v>12</v>
      </c>
      <c r="H40" s="84">
        <v>29893</v>
      </c>
      <c r="J40" s="25" t="e">
        <f t="shared" si="0"/>
        <v>#VALUE!</v>
      </c>
    </row>
    <row r="41" spans="1:10" ht="19.5" x14ac:dyDescent="0.3">
      <c r="A41" s="26" t="s">
        <v>312</v>
      </c>
      <c r="B41" s="7" t="s">
        <v>29</v>
      </c>
      <c r="C41" s="8">
        <v>24</v>
      </c>
      <c r="D41" s="9" t="s">
        <v>5</v>
      </c>
      <c r="E41" s="9" t="s">
        <v>416</v>
      </c>
      <c r="F41" s="5" t="s">
        <v>417</v>
      </c>
      <c r="G41" s="61" t="s">
        <v>12</v>
      </c>
      <c r="H41" s="84">
        <v>20602</v>
      </c>
      <c r="J41" s="25" t="e">
        <f t="shared" si="0"/>
        <v>#VALUE!</v>
      </c>
    </row>
    <row r="42" spans="1:10" ht="19.5" x14ac:dyDescent="0.3">
      <c r="A42" s="26" t="s">
        <v>206</v>
      </c>
      <c r="B42" s="7" t="s">
        <v>29</v>
      </c>
      <c r="C42" s="8">
        <v>22</v>
      </c>
      <c r="D42" s="9" t="s">
        <v>5</v>
      </c>
      <c r="E42" s="9" t="s">
        <v>416</v>
      </c>
      <c r="F42" s="5" t="s">
        <v>417</v>
      </c>
      <c r="G42" s="61" t="s">
        <v>12</v>
      </c>
      <c r="H42" s="84">
        <v>29478</v>
      </c>
      <c r="J42" s="25" t="e">
        <f t="shared" si="0"/>
        <v>#VALUE!</v>
      </c>
    </row>
    <row r="43" spans="1:10" ht="19.5" x14ac:dyDescent="0.3">
      <c r="A43" s="26" t="s">
        <v>299</v>
      </c>
      <c r="B43" s="7" t="s">
        <v>29</v>
      </c>
      <c r="C43" s="8">
        <v>20</v>
      </c>
      <c r="D43" s="9" t="s">
        <v>5</v>
      </c>
      <c r="E43" s="9" t="s">
        <v>416</v>
      </c>
      <c r="F43" s="5" t="s">
        <v>417</v>
      </c>
      <c r="G43" s="61" t="s">
        <v>12</v>
      </c>
      <c r="H43" s="84">
        <v>19983</v>
      </c>
      <c r="J43" s="25" t="e">
        <f t="shared" si="0"/>
        <v>#VALUE!</v>
      </c>
    </row>
    <row r="44" spans="1:10" ht="19.5" x14ac:dyDescent="0.3">
      <c r="A44" s="26" t="s">
        <v>202</v>
      </c>
      <c r="B44" s="7" t="s">
        <v>116</v>
      </c>
      <c r="C44" s="8">
        <v>20</v>
      </c>
      <c r="D44" s="9" t="s">
        <v>5</v>
      </c>
      <c r="E44" s="9" t="s">
        <v>416</v>
      </c>
      <c r="F44" s="5" t="s">
        <v>417</v>
      </c>
      <c r="G44" s="61" t="s">
        <v>12</v>
      </c>
      <c r="H44" s="84">
        <v>22814</v>
      </c>
      <c r="J44" s="25" t="e">
        <f t="shared" si="0"/>
        <v>#VALUE!</v>
      </c>
    </row>
    <row r="45" spans="1:10" ht="19.5" x14ac:dyDescent="0.3">
      <c r="A45" s="26" t="s">
        <v>293</v>
      </c>
      <c r="B45" s="7" t="s">
        <v>28</v>
      </c>
      <c r="C45" s="8">
        <v>19</v>
      </c>
      <c r="D45" s="9" t="s">
        <v>5</v>
      </c>
      <c r="E45" s="9" t="s">
        <v>416</v>
      </c>
      <c r="F45" s="5" t="s">
        <v>417</v>
      </c>
      <c r="G45" s="61" t="s">
        <v>12</v>
      </c>
      <c r="H45" s="84">
        <v>18009</v>
      </c>
      <c r="J45" s="25" t="e">
        <f t="shared" si="0"/>
        <v>#VALUE!</v>
      </c>
    </row>
    <row r="46" spans="1:10" ht="19.5" x14ac:dyDescent="0.3">
      <c r="A46" s="26" t="s">
        <v>124</v>
      </c>
      <c r="B46" s="7" t="s">
        <v>116</v>
      </c>
      <c r="C46" s="8">
        <v>18</v>
      </c>
      <c r="D46" s="9" t="s">
        <v>5</v>
      </c>
      <c r="E46" s="9" t="s">
        <v>416</v>
      </c>
      <c r="F46" s="5" t="s">
        <v>417</v>
      </c>
      <c r="G46" s="61" t="s">
        <v>12</v>
      </c>
      <c r="H46" s="84">
        <v>28559</v>
      </c>
      <c r="J46" s="25" t="e">
        <f t="shared" si="0"/>
        <v>#VALUE!</v>
      </c>
    </row>
    <row r="47" spans="1:10" ht="19.5" x14ac:dyDescent="0.3">
      <c r="A47" s="26" t="s">
        <v>305</v>
      </c>
      <c r="B47" s="7" t="s">
        <v>34</v>
      </c>
      <c r="C47" s="8">
        <v>22</v>
      </c>
      <c r="D47" s="9" t="s">
        <v>5</v>
      </c>
      <c r="E47" s="9" t="s">
        <v>416</v>
      </c>
      <c r="F47" s="5" t="s">
        <v>417</v>
      </c>
      <c r="G47" s="61" t="s">
        <v>12</v>
      </c>
      <c r="H47" s="84">
        <v>19633</v>
      </c>
      <c r="J47" s="25" t="e">
        <f t="shared" si="0"/>
        <v>#VALUE!</v>
      </c>
    </row>
    <row r="48" spans="1:10" ht="19.5" x14ac:dyDescent="0.3">
      <c r="A48" s="26" t="s">
        <v>308</v>
      </c>
      <c r="B48" s="7" t="s">
        <v>34</v>
      </c>
      <c r="C48" s="8">
        <v>22</v>
      </c>
      <c r="D48" s="9" t="s">
        <v>5</v>
      </c>
      <c r="E48" s="9" t="s">
        <v>416</v>
      </c>
      <c r="F48" s="5" t="s">
        <v>417</v>
      </c>
      <c r="G48" s="61" t="s">
        <v>12</v>
      </c>
      <c r="H48" s="84">
        <v>19997</v>
      </c>
      <c r="J48" s="25" t="e">
        <f t="shared" si="0"/>
        <v>#VALUE!</v>
      </c>
    </row>
    <row r="49" spans="1:10" ht="19.5" x14ac:dyDescent="0.3">
      <c r="A49" s="26" t="s">
        <v>300</v>
      </c>
      <c r="B49" s="7" t="s">
        <v>32</v>
      </c>
      <c r="C49" s="8">
        <v>20</v>
      </c>
      <c r="D49" s="9" t="s">
        <v>5</v>
      </c>
      <c r="E49" s="9" t="s">
        <v>416</v>
      </c>
      <c r="F49" s="5" t="s">
        <v>417</v>
      </c>
      <c r="G49" s="61" t="s">
        <v>12</v>
      </c>
      <c r="H49" s="84">
        <v>23907</v>
      </c>
      <c r="J49" s="25" t="e">
        <f t="shared" si="0"/>
        <v>#VALUE!</v>
      </c>
    </row>
    <row r="50" spans="1:10" ht="19.5" x14ac:dyDescent="0.3">
      <c r="A50" s="26" t="s">
        <v>290</v>
      </c>
      <c r="B50" s="7" t="s">
        <v>32</v>
      </c>
      <c r="C50" s="8">
        <v>18</v>
      </c>
      <c r="D50" s="9" t="s">
        <v>5</v>
      </c>
      <c r="E50" s="9" t="s">
        <v>416</v>
      </c>
      <c r="F50" s="5" t="s">
        <v>417</v>
      </c>
      <c r="G50" s="61" t="s">
        <v>12</v>
      </c>
      <c r="H50" s="84">
        <v>22879</v>
      </c>
      <c r="J50" s="25" t="e">
        <f t="shared" si="0"/>
        <v>#VALUE!</v>
      </c>
    </row>
    <row r="51" spans="1:10" ht="20.25" thickBot="1" x14ac:dyDescent="0.35">
      <c r="A51" s="103" t="s">
        <v>287</v>
      </c>
      <c r="B51" s="92" t="s">
        <v>32</v>
      </c>
      <c r="C51" s="93">
        <v>17</v>
      </c>
      <c r="D51" s="104" t="s">
        <v>5</v>
      </c>
      <c r="E51" s="104" t="s">
        <v>416</v>
      </c>
      <c r="F51" s="105" t="s">
        <v>417</v>
      </c>
      <c r="G51" s="94" t="s">
        <v>12</v>
      </c>
      <c r="H51" s="95">
        <v>24330</v>
      </c>
      <c r="J51" s="25" t="e">
        <f t="shared" si="0"/>
        <v>#VALUE!</v>
      </c>
    </row>
  </sheetData>
  <sortState ref="A10:H51">
    <sortCondition ref="G10:G51"/>
    <sortCondition ref="E10:E51"/>
    <sortCondition ref="D10:D51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70" workbookViewId="0">
      <selection sqref="A1:G1"/>
    </sheetView>
  </sheetViews>
  <sheetFormatPr baseColWidth="10" defaultRowHeight="18.75" x14ac:dyDescent="0.2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9" ht="30.75" x14ac:dyDescent="0.4">
      <c r="A1" s="109" t="s">
        <v>7</v>
      </c>
      <c r="B1" s="109"/>
      <c r="C1" s="109"/>
      <c r="D1" s="109"/>
      <c r="E1" s="109"/>
      <c r="F1" s="109"/>
      <c r="G1" s="109"/>
    </row>
    <row r="2" spans="1:19" ht="30.75" x14ac:dyDescent="0.4">
      <c r="A2" s="109" t="s">
        <v>8</v>
      </c>
      <c r="B2" s="109"/>
      <c r="C2" s="109"/>
      <c r="D2" s="109"/>
      <c r="E2" s="109"/>
      <c r="F2" s="109"/>
      <c r="G2" s="109"/>
    </row>
    <row r="3" spans="1:19" ht="25.5" x14ac:dyDescent="0.35">
      <c r="A3" s="112" t="s">
        <v>54</v>
      </c>
      <c r="B3" s="112"/>
      <c r="C3" s="112"/>
      <c r="D3" s="112"/>
      <c r="E3" s="112"/>
      <c r="F3" s="112"/>
      <c r="G3" s="112"/>
    </row>
    <row r="4" spans="1:19" ht="25.5" x14ac:dyDescent="0.35">
      <c r="A4" s="112" t="str">
        <f>'CAB 17-24'!A4:G4</f>
        <v>GOLF CLUB</v>
      </c>
      <c r="B4" s="112"/>
      <c r="C4" s="112"/>
      <c r="D4" s="112"/>
      <c r="E4" s="112"/>
      <c r="F4" s="112"/>
      <c r="G4" s="112"/>
    </row>
    <row r="5" spans="1:19" ht="20.25" x14ac:dyDescent="0.3">
      <c r="A5" s="110" t="str">
        <f>'CAB 0-9'!A5:G5</f>
        <v>2° FECHA DE MAYORES</v>
      </c>
      <c r="B5" s="110"/>
      <c r="C5" s="110"/>
      <c r="D5" s="110"/>
      <c r="E5" s="110"/>
      <c r="F5" s="110"/>
      <c r="G5" s="110"/>
    </row>
    <row r="6" spans="1:19" ht="19.5" x14ac:dyDescent="0.3">
      <c r="A6" s="111" t="s">
        <v>6</v>
      </c>
      <c r="B6" s="111"/>
      <c r="C6" s="111"/>
      <c r="D6" s="111"/>
      <c r="E6" s="111"/>
      <c r="F6" s="111"/>
      <c r="G6" s="111"/>
    </row>
    <row r="7" spans="1:19" ht="20.25" thickBot="1" x14ac:dyDescent="0.35">
      <c r="A7" s="113" t="str">
        <f>'CAB 0-9'!A7:E7</f>
        <v>SABADO 03 DE JUNIO DE 2017</v>
      </c>
      <c r="B7" s="113"/>
      <c r="C7" s="113"/>
      <c r="D7" s="113"/>
      <c r="E7" s="113"/>
      <c r="F7" s="113"/>
      <c r="G7" s="113"/>
      <c r="H7" s="23"/>
    </row>
    <row r="8" spans="1:19" ht="20.25" thickBot="1" x14ac:dyDescent="0.35">
      <c r="A8" s="106" t="s">
        <v>11</v>
      </c>
      <c r="B8" s="107"/>
      <c r="C8" s="107"/>
      <c r="D8" s="107"/>
      <c r="E8" s="107"/>
      <c r="F8" s="107"/>
      <c r="G8" s="108"/>
      <c r="H8" s="82"/>
    </row>
    <row r="9" spans="1:19" s="3" customFormat="1" ht="20.25" thickBot="1" x14ac:dyDescent="0.35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5" t="s">
        <v>19</v>
      </c>
      <c r="J9" s="24" t="s">
        <v>20</v>
      </c>
    </row>
    <row r="10" spans="1:19" ht="19.5" x14ac:dyDescent="0.3">
      <c r="A10" s="26" t="s">
        <v>326</v>
      </c>
      <c r="B10" s="7" t="s">
        <v>249</v>
      </c>
      <c r="C10" s="8">
        <v>30</v>
      </c>
      <c r="D10" s="9">
        <v>52</v>
      </c>
      <c r="E10" s="9">
        <v>49</v>
      </c>
      <c r="F10" s="5">
        <f>SUM(D10+E10)</f>
        <v>101</v>
      </c>
      <c r="G10" s="47">
        <f>(F10-C10)</f>
        <v>71</v>
      </c>
      <c r="H10" s="84">
        <v>22945</v>
      </c>
      <c r="J10" s="25">
        <f>(E10-C10*0.5)</f>
        <v>34</v>
      </c>
    </row>
    <row r="11" spans="1:19" ht="19.5" x14ac:dyDescent="0.3">
      <c r="A11" s="26" t="s">
        <v>330</v>
      </c>
      <c r="B11" s="7" t="s">
        <v>29</v>
      </c>
      <c r="C11" s="8">
        <v>31</v>
      </c>
      <c r="D11" s="9">
        <v>53</v>
      </c>
      <c r="E11" s="9">
        <v>50</v>
      </c>
      <c r="F11" s="5">
        <f>SUM(D11+E11)</f>
        <v>103</v>
      </c>
      <c r="G11" s="47">
        <f>(F11-C11)</f>
        <v>72</v>
      </c>
      <c r="H11" s="84">
        <v>16882</v>
      </c>
      <c r="J11" s="25">
        <f t="shared" ref="J11:J29" si="0">(E11-C11*0.5)</f>
        <v>34.5</v>
      </c>
      <c r="L11" s="3"/>
      <c r="M11" s="3"/>
      <c r="N11" s="3"/>
      <c r="O11" s="3"/>
      <c r="P11" s="3"/>
      <c r="Q11" s="3"/>
      <c r="R11" s="3"/>
      <c r="S11" s="3"/>
    </row>
    <row r="12" spans="1:19" ht="19.5" x14ac:dyDescent="0.3">
      <c r="A12" s="26" t="s">
        <v>323</v>
      </c>
      <c r="B12" s="7" t="s">
        <v>116</v>
      </c>
      <c r="C12" s="8">
        <v>28</v>
      </c>
      <c r="D12" s="9">
        <v>51</v>
      </c>
      <c r="E12" s="9">
        <v>54</v>
      </c>
      <c r="F12" s="5">
        <f>SUM(D12+E12)</f>
        <v>105</v>
      </c>
      <c r="G12" s="47">
        <f>(F12-C12)</f>
        <v>77</v>
      </c>
      <c r="H12" s="84">
        <v>27032</v>
      </c>
      <c r="J12" s="25">
        <f t="shared" si="0"/>
        <v>40</v>
      </c>
      <c r="L12" s="3"/>
      <c r="M12" s="3"/>
      <c r="N12" s="3"/>
      <c r="O12" s="3"/>
      <c r="P12" s="3"/>
      <c r="Q12" s="3"/>
      <c r="R12" s="3"/>
      <c r="S12" s="3"/>
    </row>
    <row r="13" spans="1:19" ht="19.5" x14ac:dyDescent="0.3">
      <c r="A13" s="26" t="s">
        <v>316</v>
      </c>
      <c r="B13" s="7" t="s">
        <v>113</v>
      </c>
      <c r="C13" s="8">
        <v>25</v>
      </c>
      <c r="D13" s="9">
        <v>53</v>
      </c>
      <c r="E13" s="9">
        <v>50</v>
      </c>
      <c r="F13" s="5">
        <f>SUM(D13+E13)</f>
        <v>103</v>
      </c>
      <c r="G13" s="47">
        <f>(F13-C13)</f>
        <v>78</v>
      </c>
      <c r="H13" s="84">
        <v>27996</v>
      </c>
      <c r="J13" s="25">
        <f t="shared" si="0"/>
        <v>37.5</v>
      </c>
      <c r="L13" s="3"/>
      <c r="M13" s="3"/>
      <c r="N13" s="3"/>
      <c r="O13" s="3"/>
      <c r="P13" s="3"/>
      <c r="Q13" s="3"/>
      <c r="R13" s="3"/>
      <c r="S13" s="3"/>
    </row>
    <row r="14" spans="1:19" ht="19.5" x14ac:dyDescent="0.3">
      <c r="A14" s="26" t="s">
        <v>333</v>
      </c>
      <c r="B14" s="7" t="s">
        <v>113</v>
      </c>
      <c r="C14" s="8">
        <v>36</v>
      </c>
      <c r="D14" s="9">
        <v>60</v>
      </c>
      <c r="E14" s="9">
        <v>59</v>
      </c>
      <c r="F14" s="5">
        <f>SUM(D14+E14)</f>
        <v>119</v>
      </c>
      <c r="G14" s="47">
        <f>(F14-C14)</f>
        <v>83</v>
      </c>
      <c r="H14" s="84">
        <v>26150</v>
      </c>
      <c r="J14" s="25">
        <f t="shared" si="0"/>
        <v>41</v>
      </c>
    </row>
    <row r="15" spans="1:19" ht="19.5" x14ac:dyDescent="0.3">
      <c r="A15" s="26" t="s">
        <v>319</v>
      </c>
      <c r="B15" s="7" t="s">
        <v>320</v>
      </c>
      <c r="C15" s="8">
        <v>25</v>
      </c>
      <c r="D15" s="9">
        <v>54</v>
      </c>
      <c r="E15" s="9">
        <v>56</v>
      </c>
      <c r="F15" s="5">
        <f>SUM(D15+E15)</f>
        <v>110</v>
      </c>
      <c r="G15" s="47">
        <f>(F15-C15)</f>
        <v>85</v>
      </c>
      <c r="H15" s="84">
        <v>19579</v>
      </c>
      <c r="J15" s="25">
        <f t="shared" si="0"/>
        <v>43.5</v>
      </c>
    </row>
    <row r="16" spans="1:19" ht="19.5" x14ac:dyDescent="0.3">
      <c r="A16" s="26" t="s">
        <v>327</v>
      </c>
      <c r="B16" s="7" t="s">
        <v>113</v>
      </c>
      <c r="C16" s="8">
        <v>30</v>
      </c>
      <c r="D16" s="9">
        <v>55</v>
      </c>
      <c r="E16" s="9">
        <v>60</v>
      </c>
      <c r="F16" s="5">
        <f>SUM(D16+E16)</f>
        <v>115</v>
      </c>
      <c r="G16" s="47">
        <f>(F16-C16)</f>
        <v>85</v>
      </c>
      <c r="H16" s="84">
        <v>23910</v>
      </c>
      <c r="J16" s="25">
        <f t="shared" si="0"/>
        <v>45</v>
      </c>
    </row>
    <row r="17" spans="1:10" ht="19.5" x14ac:dyDescent="0.3">
      <c r="A17" s="26" t="s">
        <v>331</v>
      </c>
      <c r="B17" s="7" t="s">
        <v>29</v>
      </c>
      <c r="C17" s="8">
        <v>32</v>
      </c>
      <c r="D17" s="9">
        <v>57</v>
      </c>
      <c r="E17" s="9">
        <v>60</v>
      </c>
      <c r="F17" s="5">
        <f>SUM(D17+E17)</f>
        <v>117</v>
      </c>
      <c r="G17" s="47">
        <f>(F17-C17)</f>
        <v>85</v>
      </c>
      <c r="H17" s="84">
        <v>19293</v>
      </c>
      <c r="J17" s="25">
        <f t="shared" si="0"/>
        <v>44</v>
      </c>
    </row>
    <row r="18" spans="1:10" ht="19.5" x14ac:dyDescent="0.3">
      <c r="A18" s="26" t="s">
        <v>314</v>
      </c>
      <c r="B18" s="7" t="s">
        <v>26</v>
      </c>
      <c r="C18" s="8">
        <v>25</v>
      </c>
      <c r="D18" s="9">
        <v>58</v>
      </c>
      <c r="E18" s="9">
        <v>53</v>
      </c>
      <c r="F18" s="5">
        <f>SUM(D18+E18)</f>
        <v>111</v>
      </c>
      <c r="G18" s="47">
        <f>(F18-C18)</f>
        <v>86</v>
      </c>
      <c r="H18" s="84">
        <v>21443</v>
      </c>
      <c r="J18" s="25">
        <f t="shared" si="0"/>
        <v>40.5</v>
      </c>
    </row>
    <row r="19" spans="1:10" ht="19.5" x14ac:dyDescent="0.3">
      <c r="A19" s="26" t="s">
        <v>328</v>
      </c>
      <c r="B19" s="7" t="s">
        <v>113</v>
      </c>
      <c r="C19" s="8">
        <v>30</v>
      </c>
      <c r="D19" s="9">
        <v>61</v>
      </c>
      <c r="E19" s="9">
        <v>56</v>
      </c>
      <c r="F19" s="5">
        <f>SUM(D19+E19)</f>
        <v>117</v>
      </c>
      <c r="G19" s="47">
        <f>(F19-C19)</f>
        <v>87</v>
      </c>
      <c r="H19" s="84">
        <v>26120</v>
      </c>
      <c r="J19" s="25">
        <f t="shared" si="0"/>
        <v>41</v>
      </c>
    </row>
    <row r="20" spans="1:10" ht="19.5" x14ac:dyDescent="0.3">
      <c r="A20" s="26" t="s">
        <v>325</v>
      </c>
      <c r="B20" s="7" t="s">
        <v>116</v>
      </c>
      <c r="C20" s="8">
        <v>29</v>
      </c>
      <c r="D20" s="9">
        <v>62</v>
      </c>
      <c r="E20" s="9">
        <v>56</v>
      </c>
      <c r="F20" s="5">
        <f>SUM(D20+E20)</f>
        <v>118</v>
      </c>
      <c r="G20" s="47">
        <f>(F20-C20)</f>
        <v>89</v>
      </c>
      <c r="H20" s="84">
        <v>18106</v>
      </c>
      <c r="J20" s="25">
        <f t="shared" si="0"/>
        <v>41.5</v>
      </c>
    </row>
    <row r="21" spans="1:10" ht="19.5" x14ac:dyDescent="0.3">
      <c r="A21" s="26" t="s">
        <v>317</v>
      </c>
      <c r="B21" s="7" t="s">
        <v>113</v>
      </c>
      <c r="C21" s="8">
        <v>25</v>
      </c>
      <c r="D21" s="9">
        <v>72</v>
      </c>
      <c r="E21" s="9">
        <v>59</v>
      </c>
      <c r="F21" s="5">
        <f>SUM(D21+E21)</f>
        <v>131</v>
      </c>
      <c r="G21" s="47">
        <f>(F21-C21)</f>
        <v>106</v>
      </c>
      <c r="H21" s="84">
        <v>18203</v>
      </c>
      <c r="J21" s="25">
        <f t="shared" si="0"/>
        <v>46.5</v>
      </c>
    </row>
    <row r="22" spans="1:10" ht="19.5" x14ac:dyDescent="0.3">
      <c r="A22" s="58" t="s">
        <v>324</v>
      </c>
      <c r="B22" s="7" t="s">
        <v>113</v>
      </c>
      <c r="C22" s="8">
        <v>28</v>
      </c>
      <c r="D22" s="59" t="s">
        <v>12</v>
      </c>
      <c r="E22" s="59" t="s">
        <v>12</v>
      </c>
      <c r="F22" s="60" t="s">
        <v>12</v>
      </c>
      <c r="G22" s="61" t="s">
        <v>12</v>
      </c>
      <c r="H22" s="84">
        <v>19752</v>
      </c>
    </row>
    <row r="23" spans="1:10" ht="19.5" x14ac:dyDescent="0.3">
      <c r="A23" s="58" t="s">
        <v>318</v>
      </c>
      <c r="B23" s="7" t="s">
        <v>31</v>
      </c>
      <c r="C23" s="8">
        <v>25</v>
      </c>
      <c r="D23" s="59" t="s">
        <v>12</v>
      </c>
      <c r="E23" s="59" t="s">
        <v>12</v>
      </c>
      <c r="F23" s="60" t="s">
        <v>12</v>
      </c>
      <c r="G23" s="61" t="s">
        <v>12</v>
      </c>
      <c r="H23" s="84">
        <v>21535</v>
      </c>
    </row>
    <row r="24" spans="1:10" ht="19.5" x14ac:dyDescent="0.3">
      <c r="A24" s="26" t="s">
        <v>329</v>
      </c>
      <c r="B24" s="7" t="s">
        <v>249</v>
      </c>
      <c r="C24" s="8">
        <v>31</v>
      </c>
      <c r="D24" s="9" t="s">
        <v>5</v>
      </c>
      <c r="E24" s="9" t="s">
        <v>416</v>
      </c>
      <c r="F24" s="5" t="s">
        <v>417</v>
      </c>
      <c r="G24" s="61" t="s">
        <v>12</v>
      </c>
      <c r="H24" s="84">
        <v>24906</v>
      </c>
    </row>
    <row r="25" spans="1:10" ht="19.5" x14ac:dyDescent="0.3">
      <c r="A25" s="26" t="s">
        <v>322</v>
      </c>
      <c r="B25" s="7" t="s">
        <v>113</v>
      </c>
      <c r="C25" s="8">
        <v>27</v>
      </c>
      <c r="D25" s="9" t="s">
        <v>5</v>
      </c>
      <c r="E25" s="9" t="s">
        <v>416</v>
      </c>
      <c r="F25" s="5" t="s">
        <v>417</v>
      </c>
      <c r="G25" s="61" t="s">
        <v>12</v>
      </c>
      <c r="H25" s="84">
        <v>21525</v>
      </c>
    </row>
    <row r="26" spans="1:10" ht="19.5" x14ac:dyDescent="0.3">
      <c r="A26" s="26" t="s">
        <v>313</v>
      </c>
      <c r="B26" s="7" t="s">
        <v>116</v>
      </c>
      <c r="C26" s="8">
        <v>25</v>
      </c>
      <c r="D26" s="9" t="s">
        <v>5</v>
      </c>
      <c r="E26" s="9" t="s">
        <v>416</v>
      </c>
      <c r="F26" s="5" t="s">
        <v>417</v>
      </c>
      <c r="G26" s="61" t="s">
        <v>12</v>
      </c>
      <c r="H26" s="84">
        <v>30953</v>
      </c>
    </row>
    <row r="27" spans="1:10" ht="19.5" x14ac:dyDescent="0.3">
      <c r="A27" s="26" t="s">
        <v>315</v>
      </c>
      <c r="B27" s="7" t="s">
        <v>113</v>
      </c>
      <c r="C27" s="8">
        <v>25</v>
      </c>
      <c r="D27" s="9" t="s">
        <v>5</v>
      </c>
      <c r="E27" s="9" t="s">
        <v>416</v>
      </c>
      <c r="F27" s="5" t="s">
        <v>417</v>
      </c>
      <c r="G27" s="61" t="s">
        <v>12</v>
      </c>
      <c r="H27" s="84">
        <v>26079</v>
      </c>
    </row>
    <row r="28" spans="1:10" ht="19.5" x14ac:dyDescent="0.3">
      <c r="A28" s="26" t="s">
        <v>321</v>
      </c>
      <c r="B28" s="7" t="s">
        <v>31</v>
      </c>
      <c r="C28" s="8">
        <v>26</v>
      </c>
      <c r="D28" s="9" t="s">
        <v>5</v>
      </c>
      <c r="E28" s="9" t="s">
        <v>416</v>
      </c>
      <c r="F28" s="5" t="s">
        <v>417</v>
      </c>
      <c r="G28" s="61" t="s">
        <v>12</v>
      </c>
      <c r="H28" s="84">
        <v>22259</v>
      </c>
    </row>
    <row r="29" spans="1:10" ht="20.25" thickBot="1" x14ac:dyDescent="0.35">
      <c r="A29" s="103" t="s">
        <v>332</v>
      </c>
      <c r="B29" s="92" t="s">
        <v>29</v>
      </c>
      <c r="C29" s="93">
        <v>35</v>
      </c>
      <c r="D29" s="104" t="s">
        <v>419</v>
      </c>
      <c r="E29" s="104" t="s">
        <v>420</v>
      </c>
      <c r="F29" s="105" t="s">
        <v>421</v>
      </c>
      <c r="G29" s="151" t="s">
        <v>422</v>
      </c>
      <c r="H29" s="95">
        <v>17294</v>
      </c>
    </row>
  </sheetData>
  <sortState ref="A10:H29">
    <sortCondition ref="G10:G29"/>
    <sortCondition ref="E10:E29"/>
    <sortCondition ref="D10:D29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70" zoomScaleNormal="70" workbookViewId="0">
      <selection sqref="A1:G1"/>
    </sheetView>
  </sheetViews>
  <sheetFormatPr baseColWidth="10" defaultRowHeight="18.75" x14ac:dyDescent="0.2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 x14ac:dyDescent="0.4">
      <c r="A1" s="109" t="s">
        <v>7</v>
      </c>
      <c r="B1" s="109"/>
      <c r="C1" s="109"/>
      <c r="D1" s="109"/>
      <c r="E1" s="109"/>
      <c r="F1" s="109"/>
      <c r="G1" s="109"/>
    </row>
    <row r="2" spans="1:10" ht="30.75" x14ac:dyDescent="0.4">
      <c r="A2" s="109" t="s">
        <v>8</v>
      </c>
      <c r="B2" s="109"/>
      <c r="C2" s="109"/>
      <c r="D2" s="109"/>
      <c r="E2" s="109"/>
      <c r="F2" s="109"/>
      <c r="G2" s="109"/>
    </row>
    <row r="3" spans="1:10" ht="25.5" x14ac:dyDescent="0.35">
      <c r="A3" s="112" t="str">
        <f>'CAB 0-9'!A3:G3</f>
        <v>VILLA GESELL</v>
      </c>
      <c r="B3" s="112"/>
      <c r="C3" s="112"/>
      <c r="D3" s="112"/>
      <c r="E3" s="112"/>
      <c r="F3" s="112"/>
      <c r="G3" s="112"/>
    </row>
    <row r="4" spans="1:10" ht="25.5" x14ac:dyDescent="0.35">
      <c r="A4" s="112" t="str">
        <f>'CAB 25-36'!A4:G4</f>
        <v>GOLF CLUB</v>
      </c>
      <c r="B4" s="112"/>
      <c r="C4" s="112"/>
      <c r="D4" s="112"/>
      <c r="E4" s="112"/>
      <c r="F4" s="112"/>
      <c r="G4" s="112"/>
    </row>
    <row r="5" spans="1:10" ht="20.25" x14ac:dyDescent="0.3">
      <c r="A5" s="110" t="str">
        <f>'CAB 0-9'!A5:G5</f>
        <v>2° FECHA DE MAYORES</v>
      </c>
      <c r="B5" s="110"/>
      <c r="C5" s="110"/>
      <c r="D5" s="110"/>
      <c r="E5" s="110"/>
      <c r="F5" s="110"/>
      <c r="G5" s="110"/>
    </row>
    <row r="6" spans="1:10" ht="19.5" x14ac:dyDescent="0.3">
      <c r="A6" s="111" t="s">
        <v>6</v>
      </c>
      <c r="B6" s="111"/>
      <c r="C6" s="111"/>
      <c r="D6" s="111"/>
      <c r="E6" s="111"/>
      <c r="F6" s="111"/>
      <c r="G6" s="111"/>
    </row>
    <row r="7" spans="1:10" ht="20.25" thickBot="1" x14ac:dyDescent="0.35">
      <c r="A7" s="114" t="str">
        <f>'CAB 0-9'!A7:E7</f>
        <v>SABADO 03 DE JUNIO DE 2017</v>
      </c>
      <c r="B7" s="114"/>
      <c r="C7" s="114"/>
      <c r="D7" s="114"/>
      <c r="E7" s="114"/>
      <c r="F7" s="114"/>
      <c r="G7" s="114"/>
      <c r="H7" s="23"/>
    </row>
    <row r="8" spans="1:10" ht="20.25" thickBot="1" x14ac:dyDescent="0.35">
      <c r="A8" s="106" t="s">
        <v>82</v>
      </c>
      <c r="B8" s="107"/>
      <c r="C8" s="107"/>
      <c r="D8" s="107"/>
      <c r="E8" s="107"/>
      <c r="F8" s="107"/>
      <c r="G8" s="108"/>
    </row>
    <row r="9" spans="1:10" s="3" customFormat="1" ht="20.25" thickBot="1" x14ac:dyDescent="0.35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5" t="s">
        <v>19</v>
      </c>
      <c r="J9" s="24" t="s">
        <v>20</v>
      </c>
    </row>
    <row r="10" spans="1:10" ht="19.5" x14ac:dyDescent="0.3">
      <c r="A10" s="96" t="s">
        <v>62</v>
      </c>
      <c r="B10" s="97" t="s">
        <v>27</v>
      </c>
      <c r="C10" s="98">
        <v>4</v>
      </c>
      <c r="D10" s="99">
        <v>39</v>
      </c>
      <c r="E10" s="99">
        <v>42</v>
      </c>
      <c r="F10" s="100">
        <f>SUM(D10+E10)</f>
        <v>81</v>
      </c>
      <c r="G10" s="101">
        <f>(F10-C10)</f>
        <v>77</v>
      </c>
      <c r="H10" s="102">
        <v>33060</v>
      </c>
      <c r="J10" s="25">
        <f t="shared" ref="J10:J32" si="0">(E10-C10*0.5)</f>
        <v>40</v>
      </c>
    </row>
    <row r="11" spans="1:10" ht="19.5" x14ac:dyDescent="0.3">
      <c r="A11" s="26" t="s">
        <v>132</v>
      </c>
      <c r="B11" s="7" t="s">
        <v>26</v>
      </c>
      <c r="C11" s="8">
        <v>11</v>
      </c>
      <c r="D11" s="9">
        <v>48</v>
      </c>
      <c r="E11" s="9">
        <v>41</v>
      </c>
      <c r="F11" s="5">
        <f>SUM(D11+E11)</f>
        <v>89</v>
      </c>
      <c r="G11" s="47">
        <f>(F11-C11)</f>
        <v>78</v>
      </c>
      <c r="H11" s="84">
        <v>29060</v>
      </c>
      <c r="J11" s="25">
        <f t="shared" si="0"/>
        <v>35.5</v>
      </c>
    </row>
    <row r="12" spans="1:10" ht="19.5" x14ac:dyDescent="0.3">
      <c r="A12" s="26" t="s">
        <v>199</v>
      </c>
      <c r="B12" s="7" t="s">
        <v>29</v>
      </c>
      <c r="C12" s="8">
        <v>17</v>
      </c>
      <c r="D12" s="9">
        <v>49</v>
      </c>
      <c r="E12" s="9">
        <v>48</v>
      </c>
      <c r="F12" s="5">
        <f>SUM(D12+E12)</f>
        <v>97</v>
      </c>
      <c r="G12" s="47">
        <f>(F12-C12)</f>
        <v>80</v>
      </c>
      <c r="H12" s="84">
        <v>21129</v>
      </c>
      <c r="J12" s="25">
        <f t="shared" si="0"/>
        <v>39.5</v>
      </c>
    </row>
    <row r="13" spans="1:10" ht="19.5" x14ac:dyDescent="0.3">
      <c r="A13" s="26" t="s">
        <v>335</v>
      </c>
      <c r="B13" s="7" t="s">
        <v>27</v>
      </c>
      <c r="C13" s="8">
        <v>19</v>
      </c>
      <c r="D13" s="9">
        <v>54</v>
      </c>
      <c r="E13" s="9">
        <v>50</v>
      </c>
      <c r="F13" s="5">
        <f>SUM(D13+E13)</f>
        <v>104</v>
      </c>
      <c r="G13" s="47">
        <f>(F13-C13)</f>
        <v>85</v>
      </c>
      <c r="H13" s="84">
        <v>19894</v>
      </c>
      <c r="J13" s="25">
        <f t="shared" si="0"/>
        <v>40.5</v>
      </c>
    </row>
    <row r="14" spans="1:10" ht="19.5" x14ac:dyDescent="0.3">
      <c r="A14" s="26" t="s">
        <v>165</v>
      </c>
      <c r="B14" s="7" t="s">
        <v>27</v>
      </c>
      <c r="C14" s="8">
        <v>8</v>
      </c>
      <c r="D14" s="9">
        <v>50</v>
      </c>
      <c r="E14" s="9">
        <v>46</v>
      </c>
      <c r="F14" s="5">
        <f>SUM(D14+E14)</f>
        <v>96</v>
      </c>
      <c r="G14" s="47">
        <f>(F14-C14)</f>
        <v>88</v>
      </c>
      <c r="H14" s="84">
        <v>25055</v>
      </c>
      <c r="J14" s="25">
        <f t="shared" si="0"/>
        <v>42</v>
      </c>
    </row>
    <row r="15" spans="1:10" ht="19.5" x14ac:dyDescent="0.3">
      <c r="A15" s="26" t="s">
        <v>68</v>
      </c>
      <c r="B15" s="7" t="s">
        <v>34</v>
      </c>
      <c r="C15" s="8">
        <v>16</v>
      </c>
      <c r="D15" s="9">
        <v>54</v>
      </c>
      <c r="E15" s="9">
        <v>52</v>
      </c>
      <c r="F15" s="5">
        <f>SUM(D15+E15)</f>
        <v>106</v>
      </c>
      <c r="G15" s="47">
        <f>(F15-C15)</f>
        <v>90</v>
      </c>
      <c r="H15" s="84">
        <v>23877</v>
      </c>
      <c r="J15" s="25">
        <f t="shared" si="0"/>
        <v>44</v>
      </c>
    </row>
    <row r="16" spans="1:10" ht="19.5" x14ac:dyDescent="0.3">
      <c r="A16" s="26" t="s">
        <v>125</v>
      </c>
      <c r="B16" s="7" t="s">
        <v>32</v>
      </c>
      <c r="C16" s="8">
        <v>19</v>
      </c>
      <c r="D16" s="9">
        <v>58</v>
      </c>
      <c r="E16" s="9">
        <v>56</v>
      </c>
      <c r="F16" s="5">
        <f>SUM(D16+E16)</f>
        <v>114</v>
      </c>
      <c r="G16" s="47">
        <f>(F16-C16)</f>
        <v>95</v>
      </c>
      <c r="H16" s="84">
        <v>22553</v>
      </c>
      <c r="J16" s="25">
        <f t="shared" si="0"/>
        <v>46.5</v>
      </c>
    </row>
    <row r="17" spans="1:10" ht="19.5" x14ac:dyDescent="0.3">
      <c r="A17" s="26" t="s">
        <v>203</v>
      </c>
      <c r="B17" s="7" t="s">
        <v>116</v>
      </c>
      <c r="C17" s="8">
        <v>19</v>
      </c>
      <c r="D17" s="9" t="s">
        <v>5</v>
      </c>
      <c r="E17" s="9" t="s">
        <v>416</v>
      </c>
      <c r="F17" s="5" t="s">
        <v>417</v>
      </c>
      <c r="G17" s="61" t="s">
        <v>12</v>
      </c>
      <c r="H17" s="84">
        <v>23684</v>
      </c>
    </row>
    <row r="18" spans="1:10" ht="20.25" thickBot="1" x14ac:dyDescent="0.35">
      <c r="A18" s="103" t="s">
        <v>334</v>
      </c>
      <c r="B18" s="92" t="s">
        <v>34</v>
      </c>
      <c r="C18" s="93">
        <v>7</v>
      </c>
      <c r="D18" s="104" t="s">
        <v>5</v>
      </c>
      <c r="E18" s="104" t="s">
        <v>416</v>
      </c>
      <c r="F18" s="105" t="s">
        <v>417</v>
      </c>
      <c r="G18" s="94" t="s">
        <v>12</v>
      </c>
      <c r="H18" s="95">
        <v>24086</v>
      </c>
    </row>
    <row r="19" spans="1:10" ht="19.5" thickBot="1" x14ac:dyDescent="0.3">
      <c r="C19" s="1"/>
      <c r="D19" s="1"/>
      <c r="E19" s="1"/>
      <c r="F19" s="1"/>
      <c r="G19" s="1"/>
    </row>
    <row r="20" spans="1:10" ht="20.25" thickBot="1" x14ac:dyDescent="0.35">
      <c r="A20" s="106" t="s">
        <v>83</v>
      </c>
      <c r="B20" s="107"/>
      <c r="C20" s="107"/>
      <c r="D20" s="107"/>
      <c r="E20" s="107"/>
      <c r="F20" s="107"/>
      <c r="G20" s="108"/>
    </row>
    <row r="21" spans="1:10" s="62" customFormat="1" ht="20.25" thickBot="1" x14ac:dyDescent="0.35">
      <c r="A21" s="4" t="s">
        <v>14</v>
      </c>
      <c r="B21" s="6" t="s">
        <v>13</v>
      </c>
      <c r="C21" s="4" t="s">
        <v>1</v>
      </c>
      <c r="D21" s="4" t="s">
        <v>2</v>
      </c>
      <c r="E21" s="4" t="s">
        <v>3</v>
      </c>
      <c r="F21" s="4" t="s">
        <v>4</v>
      </c>
      <c r="G21" s="4" t="s">
        <v>5</v>
      </c>
      <c r="H21" s="45" t="s">
        <v>19</v>
      </c>
      <c r="J21" s="24" t="s">
        <v>20</v>
      </c>
    </row>
    <row r="22" spans="1:10" ht="19.5" x14ac:dyDescent="0.3">
      <c r="A22" s="96" t="s">
        <v>343</v>
      </c>
      <c r="B22" s="97" t="s">
        <v>29</v>
      </c>
      <c r="C22" s="98">
        <v>27</v>
      </c>
      <c r="D22" s="99">
        <v>54</v>
      </c>
      <c r="E22" s="99">
        <v>53</v>
      </c>
      <c r="F22" s="100">
        <f>SUM(D22+E22)</f>
        <v>107</v>
      </c>
      <c r="G22" s="101">
        <f>(F22-C22)</f>
        <v>80</v>
      </c>
      <c r="H22" s="102">
        <v>21613</v>
      </c>
      <c r="J22" s="25">
        <f t="shared" si="0"/>
        <v>39.5</v>
      </c>
    </row>
    <row r="23" spans="1:10" ht="19.5" x14ac:dyDescent="0.3">
      <c r="A23" s="26" t="s">
        <v>69</v>
      </c>
      <c r="B23" s="7" t="s">
        <v>34</v>
      </c>
      <c r="C23" s="8">
        <v>25</v>
      </c>
      <c r="D23" s="9">
        <v>49</v>
      </c>
      <c r="E23" s="9">
        <v>56</v>
      </c>
      <c r="F23" s="5">
        <f>SUM(D23+E23)</f>
        <v>105</v>
      </c>
      <c r="G23" s="47">
        <f>(F23-C23)</f>
        <v>80</v>
      </c>
      <c r="H23" s="84">
        <v>24186</v>
      </c>
      <c r="J23" s="25">
        <f t="shared" si="0"/>
        <v>43.5</v>
      </c>
    </row>
    <row r="24" spans="1:10" ht="19.5" x14ac:dyDescent="0.3">
      <c r="A24" s="26" t="s">
        <v>337</v>
      </c>
      <c r="B24" s="7" t="s">
        <v>29</v>
      </c>
      <c r="C24" s="8">
        <v>20</v>
      </c>
      <c r="D24" s="9">
        <v>59</v>
      </c>
      <c r="E24" s="9">
        <v>45</v>
      </c>
      <c r="F24" s="5">
        <f>SUM(D24+E24)</f>
        <v>104</v>
      </c>
      <c r="G24" s="47">
        <f>(F24-C24)</f>
        <v>84</v>
      </c>
      <c r="H24" s="84">
        <v>25038</v>
      </c>
      <c r="J24" s="25">
        <f t="shared" si="0"/>
        <v>35</v>
      </c>
    </row>
    <row r="25" spans="1:10" ht="19.5" x14ac:dyDescent="0.3">
      <c r="A25" s="26" t="s">
        <v>336</v>
      </c>
      <c r="B25" s="7" t="s">
        <v>116</v>
      </c>
      <c r="C25" s="8">
        <v>20</v>
      </c>
      <c r="D25" s="9">
        <v>54</v>
      </c>
      <c r="E25" s="9">
        <v>52</v>
      </c>
      <c r="F25" s="5">
        <f>SUM(D25+E25)</f>
        <v>106</v>
      </c>
      <c r="G25" s="47">
        <f>(F25-C25)</f>
        <v>86</v>
      </c>
      <c r="H25" s="84">
        <v>20442</v>
      </c>
      <c r="J25" s="25">
        <f t="shared" si="0"/>
        <v>42</v>
      </c>
    </row>
    <row r="26" spans="1:10" ht="19.5" x14ac:dyDescent="0.3">
      <c r="A26" s="26" t="s">
        <v>204</v>
      </c>
      <c r="B26" s="7" t="s">
        <v>29</v>
      </c>
      <c r="C26" s="8">
        <v>22</v>
      </c>
      <c r="D26" s="9">
        <v>59</v>
      </c>
      <c r="E26" s="9">
        <v>50</v>
      </c>
      <c r="F26" s="5">
        <f>SUM(D26+E26)</f>
        <v>109</v>
      </c>
      <c r="G26" s="47">
        <f>(F26-C26)</f>
        <v>87</v>
      </c>
      <c r="H26" s="84">
        <v>18666</v>
      </c>
      <c r="J26" s="25">
        <f t="shared" si="0"/>
        <v>39</v>
      </c>
    </row>
    <row r="27" spans="1:10" ht="19.5" x14ac:dyDescent="0.3">
      <c r="A27" s="26" t="s">
        <v>341</v>
      </c>
      <c r="B27" s="7" t="s">
        <v>32</v>
      </c>
      <c r="C27" s="8">
        <v>24</v>
      </c>
      <c r="D27" s="9">
        <v>55</v>
      </c>
      <c r="E27" s="9">
        <v>56</v>
      </c>
      <c r="F27" s="5">
        <f>SUM(D27+E27)</f>
        <v>111</v>
      </c>
      <c r="G27" s="47">
        <f>(F27-C27)</f>
        <v>87</v>
      </c>
      <c r="H27" s="84">
        <v>23292</v>
      </c>
      <c r="J27" s="25">
        <f t="shared" si="0"/>
        <v>44</v>
      </c>
    </row>
    <row r="28" spans="1:10" ht="19.5" x14ac:dyDescent="0.3">
      <c r="A28" s="26" t="s">
        <v>81</v>
      </c>
      <c r="B28" s="7" t="s">
        <v>27</v>
      </c>
      <c r="C28" s="8">
        <v>22</v>
      </c>
      <c r="D28" s="9">
        <v>60</v>
      </c>
      <c r="E28" s="9">
        <v>54</v>
      </c>
      <c r="F28" s="5">
        <f>SUM(D28+E28)</f>
        <v>114</v>
      </c>
      <c r="G28" s="47">
        <f>(F28-C28)</f>
        <v>92</v>
      </c>
      <c r="H28" s="84">
        <v>22458</v>
      </c>
      <c r="J28" s="25">
        <f t="shared" si="0"/>
        <v>43</v>
      </c>
    </row>
    <row r="29" spans="1:10" ht="19.5" x14ac:dyDescent="0.3">
      <c r="A29" s="58" t="s">
        <v>342</v>
      </c>
      <c r="B29" s="7" t="s">
        <v>26</v>
      </c>
      <c r="C29" s="8">
        <v>25</v>
      </c>
      <c r="D29" s="59" t="s">
        <v>12</v>
      </c>
      <c r="E29" s="59" t="s">
        <v>12</v>
      </c>
      <c r="F29" s="60" t="s">
        <v>12</v>
      </c>
      <c r="G29" s="61" t="s">
        <v>12</v>
      </c>
      <c r="H29" s="84">
        <v>17520</v>
      </c>
    </row>
    <row r="30" spans="1:10" ht="19.5" x14ac:dyDescent="0.3">
      <c r="A30" s="26" t="s">
        <v>340</v>
      </c>
      <c r="B30" s="7" t="s">
        <v>320</v>
      </c>
      <c r="C30" s="8">
        <v>24</v>
      </c>
      <c r="D30" s="9" t="s">
        <v>5</v>
      </c>
      <c r="E30" s="9" t="s">
        <v>416</v>
      </c>
      <c r="F30" s="5" t="s">
        <v>417</v>
      </c>
      <c r="G30" s="61" t="s">
        <v>12</v>
      </c>
      <c r="H30" s="84">
        <v>24973</v>
      </c>
    </row>
    <row r="31" spans="1:10" ht="19.5" x14ac:dyDescent="0.3">
      <c r="A31" s="26" t="s">
        <v>338</v>
      </c>
      <c r="B31" s="7" t="s">
        <v>26</v>
      </c>
      <c r="C31" s="8">
        <v>23</v>
      </c>
      <c r="D31" s="9" t="s">
        <v>5</v>
      </c>
      <c r="E31" s="9" t="s">
        <v>416</v>
      </c>
      <c r="F31" s="5" t="s">
        <v>417</v>
      </c>
      <c r="G31" s="61" t="s">
        <v>12</v>
      </c>
      <c r="H31" s="84">
        <v>26288</v>
      </c>
    </row>
    <row r="32" spans="1:10" ht="20.25" thickBot="1" x14ac:dyDescent="0.35">
      <c r="A32" s="103" t="s">
        <v>339</v>
      </c>
      <c r="B32" s="92" t="s">
        <v>26</v>
      </c>
      <c r="C32" s="93">
        <v>23</v>
      </c>
      <c r="D32" s="104" t="s">
        <v>5</v>
      </c>
      <c r="E32" s="104" t="s">
        <v>416</v>
      </c>
      <c r="F32" s="105" t="s">
        <v>417</v>
      </c>
      <c r="G32" s="94" t="s">
        <v>12</v>
      </c>
      <c r="H32" s="95">
        <v>28862</v>
      </c>
    </row>
  </sheetData>
  <sortState ref="A22:H32">
    <sortCondition ref="G22:G32"/>
    <sortCondition ref="E22:E32"/>
    <sortCondition ref="D22:D32"/>
  </sortState>
  <mergeCells count="9">
    <mergeCell ref="A1:G1"/>
    <mergeCell ref="A3:G3"/>
    <mergeCell ref="A4:G4"/>
    <mergeCell ref="A5:G5"/>
    <mergeCell ref="A20:G20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3"/>
  <sheetViews>
    <sheetView zoomScale="70" zoomScaleNormal="70" workbookViewId="0">
      <selection sqref="A1:G1"/>
    </sheetView>
  </sheetViews>
  <sheetFormatPr baseColWidth="10" defaultRowHeight="18.75" x14ac:dyDescent="0.2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23"/>
    <col min="16" max="16384" width="11.42578125" style="1"/>
  </cols>
  <sheetData>
    <row r="1" spans="1:256" ht="30.75" x14ac:dyDescent="0.4">
      <c r="A1" s="109" t="s">
        <v>7</v>
      </c>
      <c r="B1" s="109"/>
      <c r="C1" s="109"/>
      <c r="D1" s="109"/>
      <c r="E1" s="109"/>
      <c r="F1" s="109"/>
      <c r="G1" s="109"/>
    </row>
    <row r="2" spans="1:256" ht="30.75" x14ac:dyDescent="0.4">
      <c r="A2" s="109" t="s">
        <v>8</v>
      </c>
      <c r="B2" s="109"/>
      <c r="C2" s="109"/>
      <c r="D2" s="109"/>
      <c r="E2" s="109"/>
      <c r="F2" s="109"/>
      <c r="G2" s="109"/>
    </row>
    <row r="3" spans="1:256" ht="25.5" x14ac:dyDescent="0.35">
      <c r="A3" s="112" t="str">
        <f>'CAB 0-9'!A3:G3</f>
        <v>VILLA GESELL</v>
      </c>
      <c r="B3" s="112"/>
      <c r="C3" s="112"/>
      <c r="D3" s="112"/>
      <c r="E3" s="112"/>
      <c r="F3" s="112"/>
      <c r="G3" s="112"/>
    </row>
    <row r="4" spans="1:256" ht="25.5" x14ac:dyDescent="0.35">
      <c r="A4" s="112" t="str">
        <f>'CAB 0-9'!A4:G4</f>
        <v>GOLF CLUB</v>
      </c>
      <c r="B4" s="112"/>
      <c r="C4" s="112"/>
      <c r="D4" s="112"/>
      <c r="E4" s="112"/>
      <c r="F4" s="112"/>
      <c r="G4" s="112"/>
    </row>
    <row r="5" spans="1:256" ht="20.25" x14ac:dyDescent="0.3">
      <c r="A5" s="110" t="str">
        <f>'CAB 0-9'!A5:G5</f>
        <v>2° FECHA DE MAYORES</v>
      </c>
      <c r="B5" s="110"/>
      <c r="C5" s="110"/>
      <c r="D5" s="110"/>
      <c r="E5" s="110"/>
      <c r="F5" s="110"/>
      <c r="G5" s="110"/>
    </row>
    <row r="6" spans="1:256" ht="19.5" x14ac:dyDescent="0.3">
      <c r="A6" s="111" t="s">
        <v>6</v>
      </c>
      <c r="B6" s="111"/>
      <c r="C6" s="111"/>
      <c r="D6" s="111"/>
      <c r="E6" s="111"/>
      <c r="F6" s="111"/>
      <c r="G6" s="111"/>
      <c r="J6" s="13">
        <v>43191</v>
      </c>
    </row>
    <row r="7" spans="1:256" ht="20.25" thickBot="1" x14ac:dyDescent="0.35">
      <c r="A7" s="114" t="str">
        <f>'CAB 0-9'!A7:E7</f>
        <v>SABADO 03 DE JUNIO DE 2017</v>
      </c>
      <c r="B7" s="114"/>
      <c r="C7" s="114"/>
      <c r="D7" s="114"/>
      <c r="E7" s="114"/>
      <c r="F7" s="114"/>
      <c r="G7" s="114"/>
    </row>
    <row r="8" spans="1:256" ht="20.25" thickBot="1" x14ac:dyDescent="0.35">
      <c r="A8" s="106" t="s">
        <v>17</v>
      </c>
      <c r="B8" s="107"/>
      <c r="C8" s="107"/>
      <c r="D8" s="107"/>
      <c r="E8" s="107"/>
      <c r="F8" s="107"/>
      <c r="G8" s="108"/>
    </row>
    <row r="9" spans="1:256" s="3" customFormat="1" ht="20.25" thickBot="1" x14ac:dyDescent="0.35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12" t="s">
        <v>5</v>
      </c>
      <c r="H9" s="10" t="s">
        <v>15</v>
      </c>
      <c r="J9" s="10" t="s">
        <v>16</v>
      </c>
      <c r="K9" s="23"/>
      <c r="L9" s="23"/>
      <c r="M9" s="23"/>
      <c r="N9" s="23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 x14ac:dyDescent="0.3">
      <c r="A10" s="26" t="s">
        <v>218</v>
      </c>
      <c r="B10" s="7" t="s">
        <v>26</v>
      </c>
      <c r="C10" s="8">
        <v>2</v>
      </c>
      <c r="D10" s="9">
        <v>38</v>
      </c>
      <c r="E10" s="9">
        <v>36</v>
      </c>
      <c r="F10" s="5">
        <f>SUM(D10+E10)</f>
        <v>74</v>
      </c>
      <c r="G10" s="47">
        <f>(F10-C10)</f>
        <v>72</v>
      </c>
      <c r="H10" s="84">
        <v>27313</v>
      </c>
      <c r="J10" s="157">
        <f t="shared" ref="J10:J73" si="0" xml:space="preserve"> DATEDIF(H10,$J$6,"y")</f>
        <v>43</v>
      </c>
    </row>
    <row r="11" spans="1:256" ht="19.5" x14ac:dyDescent="0.3">
      <c r="A11" s="26" t="s">
        <v>76</v>
      </c>
      <c r="B11" s="7" t="s">
        <v>28</v>
      </c>
      <c r="C11" s="8">
        <v>0</v>
      </c>
      <c r="D11" s="9">
        <v>40</v>
      </c>
      <c r="E11" s="9">
        <v>35</v>
      </c>
      <c r="F11" s="5">
        <f>SUM(D11+E11)</f>
        <v>75</v>
      </c>
      <c r="G11" s="47">
        <f>(F11-C11)</f>
        <v>75</v>
      </c>
      <c r="H11" s="84">
        <v>26822</v>
      </c>
      <c r="J11" s="157">
        <f t="shared" si="0"/>
        <v>44</v>
      </c>
    </row>
    <row r="12" spans="1:256" ht="19.5" x14ac:dyDescent="0.3">
      <c r="A12" s="26" t="s">
        <v>160</v>
      </c>
      <c r="B12" s="7" t="s">
        <v>215</v>
      </c>
      <c r="C12" s="8">
        <v>1</v>
      </c>
      <c r="D12" s="9">
        <v>37</v>
      </c>
      <c r="E12" s="9">
        <v>38</v>
      </c>
      <c r="F12" s="5">
        <f>SUM(D12+E12)</f>
        <v>75</v>
      </c>
      <c r="G12" s="47">
        <f>(F12-C12)</f>
        <v>74</v>
      </c>
      <c r="H12" s="84">
        <v>29979</v>
      </c>
      <c r="J12" s="157">
        <f t="shared" si="0"/>
        <v>36</v>
      </c>
    </row>
    <row r="13" spans="1:256" ht="19.5" x14ac:dyDescent="0.3">
      <c r="A13" s="26" t="s">
        <v>47</v>
      </c>
      <c r="B13" s="7" t="s">
        <v>29</v>
      </c>
      <c r="C13" s="8">
        <v>9</v>
      </c>
      <c r="D13" s="9">
        <v>41</v>
      </c>
      <c r="E13" s="9">
        <v>36</v>
      </c>
      <c r="F13" s="5">
        <f>SUM(D13+E13)</f>
        <v>77</v>
      </c>
      <c r="G13" s="47">
        <f>(F13-C13)</f>
        <v>68</v>
      </c>
      <c r="H13" s="84">
        <v>28013</v>
      </c>
      <c r="J13" s="157">
        <f t="shared" si="0"/>
        <v>41</v>
      </c>
    </row>
    <row r="14" spans="1:256" ht="19.5" x14ac:dyDescent="0.3">
      <c r="A14" s="26" t="s">
        <v>104</v>
      </c>
      <c r="B14" s="7" t="s">
        <v>27</v>
      </c>
      <c r="C14" s="8">
        <v>3</v>
      </c>
      <c r="D14" s="9">
        <v>41</v>
      </c>
      <c r="E14" s="9">
        <v>36</v>
      </c>
      <c r="F14" s="5">
        <f>SUM(D14+E14)</f>
        <v>77</v>
      </c>
      <c r="G14" s="47">
        <f>(F14-C14)</f>
        <v>74</v>
      </c>
      <c r="H14" s="84">
        <v>30234</v>
      </c>
      <c r="J14" s="157">
        <f t="shared" si="0"/>
        <v>35</v>
      </c>
    </row>
    <row r="15" spans="1:256" ht="19.5" x14ac:dyDescent="0.3">
      <c r="A15" s="26" t="s">
        <v>111</v>
      </c>
      <c r="B15" s="7" t="s">
        <v>32</v>
      </c>
      <c r="C15" s="8">
        <v>6</v>
      </c>
      <c r="D15" s="9">
        <v>40</v>
      </c>
      <c r="E15" s="9">
        <v>37</v>
      </c>
      <c r="F15" s="5">
        <f>SUM(D15+E15)</f>
        <v>77</v>
      </c>
      <c r="G15" s="47">
        <f>(F15-C15)</f>
        <v>71</v>
      </c>
      <c r="H15" s="84">
        <v>29128</v>
      </c>
      <c r="J15" s="157">
        <f t="shared" si="0"/>
        <v>38</v>
      </c>
    </row>
    <row r="16" spans="1:256" ht="19.5" x14ac:dyDescent="0.3">
      <c r="A16" s="26" t="s">
        <v>220</v>
      </c>
      <c r="B16" s="7" t="s">
        <v>61</v>
      </c>
      <c r="C16" s="8">
        <v>3</v>
      </c>
      <c r="D16" s="9">
        <v>38</v>
      </c>
      <c r="E16" s="9">
        <v>39</v>
      </c>
      <c r="F16" s="5">
        <f>SUM(D16+E16)</f>
        <v>77</v>
      </c>
      <c r="G16" s="47">
        <f>(F16-C16)</f>
        <v>74</v>
      </c>
      <c r="H16" s="84">
        <v>27752</v>
      </c>
      <c r="J16" s="157">
        <f t="shared" si="0"/>
        <v>42</v>
      </c>
    </row>
    <row r="17" spans="1:10" ht="19.5" x14ac:dyDescent="0.3">
      <c r="A17" s="26" t="s">
        <v>159</v>
      </c>
      <c r="B17" s="7" t="s">
        <v>215</v>
      </c>
      <c r="C17" s="8">
        <v>1</v>
      </c>
      <c r="D17" s="9">
        <v>38</v>
      </c>
      <c r="E17" s="9">
        <v>39</v>
      </c>
      <c r="F17" s="5">
        <f>SUM(D17+E17)</f>
        <v>77</v>
      </c>
      <c r="G17" s="47">
        <f>(F17-C17)</f>
        <v>76</v>
      </c>
      <c r="H17" s="84">
        <v>28168</v>
      </c>
      <c r="J17" s="157">
        <f t="shared" si="0"/>
        <v>41</v>
      </c>
    </row>
    <row r="18" spans="1:10" ht="19.5" x14ac:dyDescent="0.3">
      <c r="A18" s="26" t="s">
        <v>235</v>
      </c>
      <c r="B18" s="7" t="s">
        <v>26</v>
      </c>
      <c r="C18" s="8">
        <v>6</v>
      </c>
      <c r="D18" s="9">
        <v>37</v>
      </c>
      <c r="E18" s="9">
        <v>40</v>
      </c>
      <c r="F18" s="5">
        <f>SUM(D18+E18)</f>
        <v>77</v>
      </c>
      <c r="G18" s="47">
        <f>(F18-C18)</f>
        <v>71</v>
      </c>
      <c r="H18" s="84">
        <v>18774</v>
      </c>
      <c r="J18" s="157">
        <f t="shared" si="0"/>
        <v>66</v>
      </c>
    </row>
    <row r="19" spans="1:10" ht="19.5" x14ac:dyDescent="0.3">
      <c r="A19" s="26" t="s">
        <v>229</v>
      </c>
      <c r="B19" s="7" t="s">
        <v>32</v>
      </c>
      <c r="C19" s="8">
        <v>5</v>
      </c>
      <c r="D19" s="9">
        <v>42</v>
      </c>
      <c r="E19" s="9">
        <v>36</v>
      </c>
      <c r="F19" s="5">
        <f>SUM(D19+E19)</f>
        <v>78</v>
      </c>
      <c r="G19" s="47">
        <f>(F19-C19)</f>
        <v>73</v>
      </c>
      <c r="H19" s="84">
        <v>26357</v>
      </c>
      <c r="J19" s="157">
        <f t="shared" si="0"/>
        <v>46</v>
      </c>
    </row>
    <row r="20" spans="1:10" ht="19.5" x14ac:dyDescent="0.3">
      <c r="A20" s="26" t="s">
        <v>232</v>
      </c>
      <c r="B20" s="7" t="s">
        <v>116</v>
      </c>
      <c r="C20" s="8">
        <v>6</v>
      </c>
      <c r="D20" s="9">
        <v>37</v>
      </c>
      <c r="E20" s="9">
        <v>41</v>
      </c>
      <c r="F20" s="5">
        <f>SUM(D20+E20)</f>
        <v>78</v>
      </c>
      <c r="G20" s="47">
        <f>(F20-C20)</f>
        <v>72</v>
      </c>
      <c r="H20" s="84">
        <v>29151</v>
      </c>
      <c r="J20" s="157">
        <f t="shared" si="0"/>
        <v>38</v>
      </c>
    </row>
    <row r="21" spans="1:10" ht="19.5" x14ac:dyDescent="0.3">
      <c r="A21" s="26" t="s">
        <v>192</v>
      </c>
      <c r="B21" s="7" t="s">
        <v>32</v>
      </c>
      <c r="C21" s="8">
        <v>0</v>
      </c>
      <c r="D21" s="9">
        <v>43</v>
      </c>
      <c r="E21" s="9">
        <v>36</v>
      </c>
      <c r="F21" s="5">
        <f>SUM(D21+E21)</f>
        <v>79</v>
      </c>
      <c r="G21" s="47">
        <f>(F21-C21)</f>
        <v>79</v>
      </c>
      <c r="H21" s="84">
        <v>32333</v>
      </c>
      <c r="J21" s="157">
        <f t="shared" si="0"/>
        <v>29</v>
      </c>
    </row>
    <row r="22" spans="1:10" ht="19.5" x14ac:dyDescent="0.3">
      <c r="A22" s="26" t="s">
        <v>224</v>
      </c>
      <c r="B22" s="7" t="s">
        <v>26</v>
      </c>
      <c r="C22" s="8">
        <v>5</v>
      </c>
      <c r="D22" s="9">
        <v>42</v>
      </c>
      <c r="E22" s="9">
        <v>37</v>
      </c>
      <c r="F22" s="5">
        <f>SUM(D22+E22)</f>
        <v>79</v>
      </c>
      <c r="G22" s="47">
        <f>(F22-C22)</f>
        <v>74</v>
      </c>
      <c r="H22" s="84">
        <v>26304</v>
      </c>
      <c r="J22" s="157">
        <f t="shared" si="0"/>
        <v>46</v>
      </c>
    </row>
    <row r="23" spans="1:10" ht="19.5" x14ac:dyDescent="0.3">
      <c r="A23" s="26" t="s">
        <v>244</v>
      </c>
      <c r="B23" s="7" t="s">
        <v>29</v>
      </c>
      <c r="C23" s="8">
        <v>8</v>
      </c>
      <c r="D23" s="9">
        <v>41</v>
      </c>
      <c r="E23" s="9">
        <v>38</v>
      </c>
      <c r="F23" s="5">
        <f>SUM(D23+E23)</f>
        <v>79</v>
      </c>
      <c r="G23" s="47">
        <f>(F23-C23)</f>
        <v>71</v>
      </c>
      <c r="H23" s="84">
        <v>29262</v>
      </c>
      <c r="J23" s="157">
        <f t="shared" si="0"/>
        <v>38</v>
      </c>
    </row>
    <row r="24" spans="1:10" ht="19.5" x14ac:dyDescent="0.3">
      <c r="A24" s="26" t="s">
        <v>222</v>
      </c>
      <c r="B24" s="7" t="s">
        <v>113</v>
      </c>
      <c r="C24" s="8">
        <v>4</v>
      </c>
      <c r="D24" s="9">
        <v>40</v>
      </c>
      <c r="E24" s="9">
        <v>39</v>
      </c>
      <c r="F24" s="5">
        <f>SUM(D24+E24)</f>
        <v>79</v>
      </c>
      <c r="G24" s="47">
        <f>(F24-C24)</f>
        <v>75</v>
      </c>
      <c r="H24" s="84">
        <v>27431</v>
      </c>
      <c r="J24" s="157">
        <f t="shared" si="0"/>
        <v>43</v>
      </c>
    </row>
    <row r="25" spans="1:10" ht="19.5" x14ac:dyDescent="0.3">
      <c r="A25" s="26" t="s">
        <v>228</v>
      </c>
      <c r="B25" s="7" t="s">
        <v>32</v>
      </c>
      <c r="C25" s="8">
        <v>5</v>
      </c>
      <c r="D25" s="9">
        <v>38</v>
      </c>
      <c r="E25" s="9">
        <v>41</v>
      </c>
      <c r="F25" s="5">
        <f>SUM(D25+E25)</f>
        <v>79</v>
      </c>
      <c r="G25" s="47">
        <f>(F25-C25)</f>
        <v>74</v>
      </c>
      <c r="H25" s="84">
        <v>32813</v>
      </c>
      <c r="J25" s="157">
        <f t="shared" si="0"/>
        <v>28</v>
      </c>
    </row>
    <row r="26" spans="1:10" ht="19.5" x14ac:dyDescent="0.3">
      <c r="A26" s="26" t="s">
        <v>33</v>
      </c>
      <c r="B26" s="7" t="s">
        <v>34</v>
      </c>
      <c r="C26" s="8">
        <v>4</v>
      </c>
      <c r="D26" s="9">
        <v>42</v>
      </c>
      <c r="E26" s="9">
        <v>38</v>
      </c>
      <c r="F26" s="5">
        <f>SUM(D26+E26)</f>
        <v>80</v>
      </c>
      <c r="G26" s="47">
        <f>(F26-C26)</f>
        <v>76</v>
      </c>
      <c r="H26" s="84">
        <v>21180</v>
      </c>
      <c r="J26" s="157">
        <f t="shared" si="0"/>
        <v>60</v>
      </c>
    </row>
    <row r="27" spans="1:10" ht="19.5" x14ac:dyDescent="0.3">
      <c r="A27" s="26" t="s">
        <v>35</v>
      </c>
      <c r="B27" s="7" t="s">
        <v>27</v>
      </c>
      <c r="C27" s="8">
        <v>3</v>
      </c>
      <c r="D27" s="9">
        <v>42</v>
      </c>
      <c r="E27" s="9">
        <v>38</v>
      </c>
      <c r="F27" s="5">
        <f>SUM(D27+E27)</f>
        <v>80</v>
      </c>
      <c r="G27" s="47">
        <f>(F27-C27)</f>
        <v>77</v>
      </c>
      <c r="H27" s="84">
        <v>27857</v>
      </c>
      <c r="J27" s="157">
        <f t="shared" si="0"/>
        <v>41</v>
      </c>
    </row>
    <row r="28" spans="1:10" ht="19.5" x14ac:dyDescent="0.3">
      <c r="A28" s="26" t="s">
        <v>30</v>
      </c>
      <c r="B28" s="7" t="s">
        <v>31</v>
      </c>
      <c r="C28" s="8">
        <v>5</v>
      </c>
      <c r="D28" s="9">
        <v>41</v>
      </c>
      <c r="E28" s="9">
        <v>39</v>
      </c>
      <c r="F28" s="5">
        <f>SUM(D28+E28)</f>
        <v>80</v>
      </c>
      <c r="G28" s="47">
        <f>(F28-C28)</f>
        <v>75</v>
      </c>
      <c r="H28" s="84">
        <v>28024</v>
      </c>
      <c r="J28" s="157">
        <f t="shared" si="0"/>
        <v>41</v>
      </c>
    </row>
    <row r="29" spans="1:10" ht="19.5" x14ac:dyDescent="0.3">
      <c r="A29" s="26" t="s">
        <v>231</v>
      </c>
      <c r="B29" s="7" t="s">
        <v>117</v>
      </c>
      <c r="C29" s="8">
        <v>5</v>
      </c>
      <c r="D29" s="9">
        <v>41</v>
      </c>
      <c r="E29" s="9">
        <v>40</v>
      </c>
      <c r="F29" s="5">
        <f>SUM(D29+E29)</f>
        <v>81</v>
      </c>
      <c r="G29" s="47">
        <f>(F29-C29)</f>
        <v>76</v>
      </c>
      <c r="H29" s="84">
        <v>19615</v>
      </c>
      <c r="J29" s="157">
        <f t="shared" si="0"/>
        <v>64</v>
      </c>
    </row>
    <row r="30" spans="1:10" ht="19.5" x14ac:dyDescent="0.3">
      <c r="A30" s="26" t="s">
        <v>217</v>
      </c>
      <c r="B30" s="7" t="s">
        <v>26</v>
      </c>
      <c r="C30" s="8">
        <v>2</v>
      </c>
      <c r="D30" s="9">
        <v>41</v>
      </c>
      <c r="E30" s="9">
        <v>40</v>
      </c>
      <c r="F30" s="5">
        <f>SUM(D30+E30)</f>
        <v>81</v>
      </c>
      <c r="G30" s="47">
        <f>(F30-C30)</f>
        <v>79</v>
      </c>
      <c r="H30" s="84">
        <v>28240</v>
      </c>
      <c r="J30" s="157">
        <f t="shared" si="0"/>
        <v>40</v>
      </c>
    </row>
    <row r="31" spans="1:10" ht="19.5" x14ac:dyDescent="0.3">
      <c r="A31" s="26" t="s">
        <v>44</v>
      </c>
      <c r="B31" s="7" t="s">
        <v>29</v>
      </c>
      <c r="C31" s="8">
        <v>1</v>
      </c>
      <c r="D31" s="9">
        <v>40</v>
      </c>
      <c r="E31" s="9">
        <v>41</v>
      </c>
      <c r="F31" s="5">
        <f>SUM(D31+E31)</f>
        <v>81</v>
      </c>
      <c r="G31" s="47">
        <f>(F31-C31)</f>
        <v>80</v>
      </c>
      <c r="H31" s="84">
        <v>25144</v>
      </c>
      <c r="J31" s="157">
        <f t="shared" si="0"/>
        <v>49</v>
      </c>
    </row>
    <row r="32" spans="1:10" ht="19.5" x14ac:dyDescent="0.3">
      <c r="A32" s="26" t="s">
        <v>212</v>
      </c>
      <c r="B32" s="7" t="s">
        <v>61</v>
      </c>
      <c r="C32" s="8">
        <v>6</v>
      </c>
      <c r="D32" s="9">
        <v>39</v>
      </c>
      <c r="E32" s="9">
        <v>42</v>
      </c>
      <c r="F32" s="5">
        <f>SUM(D32+E32)</f>
        <v>81</v>
      </c>
      <c r="G32" s="47">
        <f>(F32-C32)</f>
        <v>75</v>
      </c>
      <c r="H32" s="84">
        <v>30559</v>
      </c>
      <c r="J32" s="157">
        <f t="shared" si="0"/>
        <v>34</v>
      </c>
    </row>
    <row r="33" spans="1:10" ht="19.5" x14ac:dyDescent="0.3">
      <c r="A33" s="158" t="s">
        <v>62</v>
      </c>
      <c r="B33" s="7" t="s">
        <v>27</v>
      </c>
      <c r="C33" s="8">
        <v>4</v>
      </c>
      <c r="D33" s="9">
        <v>39</v>
      </c>
      <c r="E33" s="9">
        <v>42</v>
      </c>
      <c r="F33" s="5">
        <f>SUM(D33+E33)</f>
        <v>81</v>
      </c>
      <c r="G33" s="47">
        <f>(F33-C33)</f>
        <v>77</v>
      </c>
      <c r="H33" s="84">
        <v>33060</v>
      </c>
      <c r="J33" s="157">
        <f t="shared" si="0"/>
        <v>27</v>
      </c>
    </row>
    <row r="34" spans="1:10" ht="19.5" x14ac:dyDescent="0.3">
      <c r="A34" s="26" t="s">
        <v>77</v>
      </c>
      <c r="B34" s="7" t="s">
        <v>32</v>
      </c>
      <c r="C34" s="8">
        <v>3</v>
      </c>
      <c r="D34" s="9">
        <v>45</v>
      </c>
      <c r="E34" s="9">
        <v>37</v>
      </c>
      <c r="F34" s="5">
        <f>SUM(D34+E34)</f>
        <v>82</v>
      </c>
      <c r="G34" s="47">
        <f>(F34-C34)</f>
        <v>79</v>
      </c>
      <c r="H34" s="84">
        <v>22100</v>
      </c>
      <c r="J34" s="157">
        <f t="shared" si="0"/>
        <v>57</v>
      </c>
    </row>
    <row r="35" spans="1:10" ht="19.5" x14ac:dyDescent="0.3">
      <c r="A35" s="26" t="s">
        <v>93</v>
      </c>
      <c r="B35" s="7" t="s">
        <v>29</v>
      </c>
      <c r="C35" s="8">
        <v>5</v>
      </c>
      <c r="D35" s="9">
        <v>42</v>
      </c>
      <c r="E35" s="9">
        <v>40</v>
      </c>
      <c r="F35" s="5">
        <f>SUM(D35+E35)</f>
        <v>82</v>
      </c>
      <c r="G35" s="47">
        <f>(F35-C35)</f>
        <v>77</v>
      </c>
      <c r="H35" s="84">
        <v>27260</v>
      </c>
      <c r="J35" s="157">
        <f t="shared" si="0"/>
        <v>43</v>
      </c>
    </row>
    <row r="36" spans="1:10" ht="19.5" x14ac:dyDescent="0.3">
      <c r="A36" s="26" t="s">
        <v>46</v>
      </c>
      <c r="B36" s="7" t="s">
        <v>27</v>
      </c>
      <c r="C36" s="8">
        <v>5</v>
      </c>
      <c r="D36" s="9">
        <v>45</v>
      </c>
      <c r="E36" s="9">
        <v>38</v>
      </c>
      <c r="F36" s="5">
        <f>SUM(D36+E36)</f>
        <v>83</v>
      </c>
      <c r="G36" s="47">
        <f>(F36-C36)</f>
        <v>78</v>
      </c>
      <c r="H36" s="84">
        <v>31329</v>
      </c>
      <c r="J36" s="157">
        <f t="shared" si="0"/>
        <v>32</v>
      </c>
    </row>
    <row r="37" spans="1:10" ht="19.5" x14ac:dyDescent="0.3">
      <c r="A37" s="26" t="s">
        <v>230</v>
      </c>
      <c r="B37" s="7" t="s">
        <v>28</v>
      </c>
      <c r="C37" s="8">
        <v>5</v>
      </c>
      <c r="D37" s="9">
        <v>44</v>
      </c>
      <c r="E37" s="9">
        <v>39</v>
      </c>
      <c r="F37" s="5">
        <f>SUM(D37+E37)</f>
        <v>83</v>
      </c>
      <c r="G37" s="47">
        <f>(F37-C37)</f>
        <v>78</v>
      </c>
      <c r="H37" s="84">
        <v>23045</v>
      </c>
      <c r="J37" s="157">
        <f t="shared" si="0"/>
        <v>55</v>
      </c>
    </row>
    <row r="38" spans="1:10" ht="19.5" x14ac:dyDescent="0.3">
      <c r="A38" s="26" t="s">
        <v>267</v>
      </c>
      <c r="B38" s="7" t="s">
        <v>29</v>
      </c>
      <c r="C38" s="8">
        <v>13</v>
      </c>
      <c r="D38" s="9">
        <v>43</v>
      </c>
      <c r="E38" s="9">
        <v>40</v>
      </c>
      <c r="F38" s="5">
        <f>SUM(D38+E38)</f>
        <v>83</v>
      </c>
      <c r="G38" s="47">
        <f>(F38-C38)</f>
        <v>70</v>
      </c>
      <c r="H38" s="84">
        <v>23800</v>
      </c>
      <c r="J38" s="157">
        <f t="shared" si="0"/>
        <v>53</v>
      </c>
    </row>
    <row r="39" spans="1:10" ht="19.5" x14ac:dyDescent="0.3">
      <c r="A39" s="26" t="s">
        <v>115</v>
      </c>
      <c r="B39" s="7" t="s">
        <v>113</v>
      </c>
      <c r="C39" s="8">
        <v>6</v>
      </c>
      <c r="D39" s="9">
        <v>42</v>
      </c>
      <c r="E39" s="9">
        <v>41</v>
      </c>
      <c r="F39" s="5">
        <f>SUM(D39+E39)</f>
        <v>83</v>
      </c>
      <c r="G39" s="47">
        <f>(F39-C39)</f>
        <v>77</v>
      </c>
      <c r="H39" s="84">
        <v>28353</v>
      </c>
      <c r="J39" s="157">
        <f t="shared" si="0"/>
        <v>40</v>
      </c>
    </row>
    <row r="40" spans="1:10" ht="19.5" x14ac:dyDescent="0.3">
      <c r="A40" s="26" t="s">
        <v>260</v>
      </c>
      <c r="B40" s="7" t="s">
        <v>113</v>
      </c>
      <c r="C40" s="8">
        <v>12</v>
      </c>
      <c r="D40" s="9">
        <v>42</v>
      </c>
      <c r="E40" s="9">
        <v>41</v>
      </c>
      <c r="F40" s="5">
        <f>SUM(D40+E40)</f>
        <v>83</v>
      </c>
      <c r="G40" s="47">
        <f>(F40-C40)</f>
        <v>71</v>
      </c>
      <c r="H40" s="84">
        <v>28600</v>
      </c>
      <c r="J40" s="157">
        <f t="shared" si="0"/>
        <v>39</v>
      </c>
    </row>
    <row r="41" spans="1:10" ht="19.5" x14ac:dyDescent="0.3">
      <c r="A41" s="26" t="s">
        <v>114</v>
      </c>
      <c r="B41" s="7" t="s">
        <v>113</v>
      </c>
      <c r="C41" s="8">
        <v>5</v>
      </c>
      <c r="D41" s="9">
        <v>41</v>
      </c>
      <c r="E41" s="9">
        <v>42</v>
      </c>
      <c r="F41" s="5">
        <f>SUM(D41+E41)</f>
        <v>83</v>
      </c>
      <c r="G41" s="47">
        <f>(F41-C41)</f>
        <v>78</v>
      </c>
      <c r="H41" s="84">
        <v>26705</v>
      </c>
      <c r="J41" s="157">
        <f t="shared" si="0"/>
        <v>45</v>
      </c>
    </row>
    <row r="42" spans="1:10" ht="19.5" x14ac:dyDescent="0.3">
      <c r="A42" s="26" t="s">
        <v>45</v>
      </c>
      <c r="B42" s="7" t="s">
        <v>32</v>
      </c>
      <c r="C42" s="8">
        <v>3</v>
      </c>
      <c r="D42" s="9">
        <v>46</v>
      </c>
      <c r="E42" s="9">
        <v>38</v>
      </c>
      <c r="F42" s="5">
        <f>SUM(D42+E42)</f>
        <v>84</v>
      </c>
      <c r="G42" s="47">
        <f>(F42-C42)</f>
        <v>81</v>
      </c>
      <c r="H42" s="84">
        <v>19122</v>
      </c>
      <c r="J42" s="157">
        <f t="shared" si="0"/>
        <v>65</v>
      </c>
    </row>
    <row r="43" spans="1:10" ht="19.5" x14ac:dyDescent="0.3">
      <c r="A43" s="26" t="s">
        <v>112</v>
      </c>
      <c r="B43" s="7" t="s">
        <v>32</v>
      </c>
      <c r="C43" s="8">
        <v>6</v>
      </c>
      <c r="D43" s="9">
        <v>45</v>
      </c>
      <c r="E43" s="9">
        <v>39</v>
      </c>
      <c r="F43" s="5">
        <f>SUM(D43+E43)</f>
        <v>84</v>
      </c>
      <c r="G43" s="47">
        <f>(F43-C43)</f>
        <v>78</v>
      </c>
      <c r="H43" s="84">
        <v>29087</v>
      </c>
      <c r="J43" s="157">
        <f t="shared" si="0"/>
        <v>38</v>
      </c>
    </row>
    <row r="44" spans="1:10" ht="19.5" x14ac:dyDescent="0.3">
      <c r="A44" s="26" t="s">
        <v>207</v>
      </c>
      <c r="B44" s="7" t="s">
        <v>29</v>
      </c>
      <c r="C44" s="8">
        <v>9</v>
      </c>
      <c r="D44" s="9">
        <v>44</v>
      </c>
      <c r="E44" s="9">
        <v>40</v>
      </c>
      <c r="F44" s="5">
        <f>SUM(D44+E44)</f>
        <v>84</v>
      </c>
      <c r="G44" s="47">
        <f>(F44-C44)</f>
        <v>75</v>
      </c>
      <c r="H44" s="84">
        <v>33052</v>
      </c>
      <c r="J44" s="157">
        <f t="shared" si="0"/>
        <v>27</v>
      </c>
    </row>
    <row r="45" spans="1:10" ht="19.5" x14ac:dyDescent="0.3">
      <c r="A45" s="26" t="s">
        <v>261</v>
      </c>
      <c r="B45" s="7" t="s">
        <v>29</v>
      </c>
      <c r="C45" s="8">
        <v>12</v>
      </c>
      <c r="D45" s="9">
        <v>44</v>
      </c>
      <c r="E45" s="9">
        <v>40</v>
      </c>
      <c r="F45" s="5">
        <f>SUM(D45+E45)</f>
        <v>84</v>
      </c>
      <c r="G45" s="47">
        <f>(F45-C45)</f>
        <v>72</v>
      </c>
      <c r="H45" s="84">
        <v>33263</v>
      </c>
      <c r="J45" s="157">
        <f t="shared" si="0"/>
        <v>27</v>
      </c>
    </row>
    <row r="46" spans="1:10" ht="19.5" x14ac:dyDescent="0.3">
      <c r="A46" s="26" t="s">
        <v>272</v>
      </c>
      <c r="B46" s="7" t="s">
        <v>31</v>
      </c>
      <c r="C46" s="8">
        <v>14</v>
      </c>
      <c r="D46" s="9">
        <v>43</v>
      </c>
      <c r="E46" s="9">
        <v>41</v>
      </c>
      <c r="F46" s="5">
        <f>SUM(D46+E46)</f>
        <v>84</v>
      </c>
      <c r="G46" s="47">
        <f>(F46-C46)</f>
        <v>70</v>
      </c>
      <c r="H46" s="84">
        <v>22573</v>
      </c>
      <c r="J46" s="157">
        <f t="shared" si="0"/>
        <v>56</v>
      </c>
    </row>
    <row r="47" spans="1:10" ht="19.5" x14ac:dyDescent="0.3">
      <c r="A47" s="26" t="s">
        <v>226</v>
      </c>
      <c r="B47" s="7" t="s">
        <v>27</v>
      </c>
      <c r="C47" s="8">
        <v>5</v>
      </c>
      <c r="D47" s="9">
        <v>42</v>
      </c>
      <c r="E47" s="9">
        <v>42</v>
      </c>
      <c r="F47" s="5">
        <f>SUM(D47+E47)</f>
        <v>84</v>
      </c>
      <c r="G47" s="47">
        <f>(F47-C47)</f>
        <v>79</v>
      </c>
      <c r="H47" s="84">
        <v>28066</v>
      </c>
      <c r="J47" s="157">
        <f t="shared" si="0"/>
        <v>41</v>
      </c>
    </row>
    <row r="48" spans="1:10" ht="19.5" x14ac:dyDescent="0.3">
      <c r="A48" s="26" t="s">
        <v>252</v>
      </c>
      <c r="B48" s="7" t="s">
        <v>31</v>
      </c>
      <c r="C48" s="8">
        <v>10</v>
      </c>
      <c r="D48" s="9">
        <v>47</v>
      </c>
      <c r="E48" s="9">
        <v>38</v>
      </c>
      <c r="F48" s="5">
        <f>SUM(D48+E48)</f>
        <v>85</v>
      </c>
      <c r="G48" s="47">
        <f>(F48-C48)</f>
        <v>75</v>
      </c>
      <c r="H48" s="84">
        <v>26438</v>
      </c>
      <c r="J48" s="157">
        <f t="shared" si="0"/>
        <v>45</v>
      </c>
    </row>
    <row r="49" spans="1:10" ht="19.5" x14ac:dyDescent="0.3">
      <c r="A49" s="26" t="s">
        <v>245</v>
      </c>
      <c r="B49" s="7" t="s">
        <v>61</v>
      </c>
      <c r="C49" s="8">
        <v>8</v>
      </c>
      <c r="D49" s="9">
        <v>43</v>
      </c>
      <c r="E49" s="9">
        <v>42</v>
      </c>
      <c r="F49" s="5">
        <f>SUM(D49+E49)</f>
        <v>85</v>
      </c>
      <c r="G49" s="47">
        <f>(F49-C49)</f>
        <v>77</v>
      </c>
      <c r="H49" s="84">
        <v>28221</v>
      </c>
      <c r="J49" s="157">
        <f t="shared" si="0"/>
        <v>40</v>
      </c>
    </row>
    <row r="50" spans="1:10" ht="19.5" x14ac:dyDescent="0.3">
      <c r="A50" s="26" t="s">
        <v>223</v>
      </c>
      <c r="B50" s="7" t="s">
        <v>215</v>
      </c>
      <c r="C50" s="8">
        <v>5</v>
      </c>
      <c r="D50" s="9">
        <v>43</v>
      </c>
      <c r="E50" s="9">
        <v>42</v>
      </c>
      <c r="F50" s="5">
        <f>SUM(D50+E50)</f>
        <v>85</v>
      </c>
      <c r="G50" s="47">
        <f>(F50-C50)</f>
        <v>80</v>
      </c>
      <c r="H50" s="84">
        <v>22466</v>
      </c>
      <c r="J50" s="157">
        <f t="shared" si="0"/>
        <v>56</v>
      </c>
    </row>
    <row r="51" spans="1:10" ht="19.5" x14ac:dyDescent="0.3">
      <c r="A51" s="26" t="s">
        <v>225</v>
      </c>
      <c r="B51" s="7" t="s">
        <v>27</v>
      </c>
      <c r="C51" s="8">
        <v>5</v>
      </c>
      <c r="D51" s="9">
        <v>42</v>
      </c>
      <c r="E51" s="9">
        <v>43</v>
      </c>
      <c r="F51" s="5">
        <f>SUM(D51+E51)</f>
        <v>85</v>
      </c>
      <c r="G51" s="47">
        <f>(F51-C51)</f>
        <v>80</v>
      </c>
      <c r="H51" s="84">
        <v>26334</v>
      </c>
      <c r="J51" s="157">
        <f t="shared" si="0"/>
        <v>46</v>
      </c>
    </row>
    <row r="52" spans="1:10" ht="19.5" x14ac:dyDescent="0.3">
      <c r="A52" s="26" t="s">
        <v>423</v>
      </c>
      <c r="B52" s="7" t="s">
        <v>61</v>
      </c>
      <c r="C52" s="8">
        <v>9</v>
      </c>
      <c r="D52" s="9">
        <v>50</v>
      </c>
      <c r="E52" s="9">
        <v>36</v>
      </c>
      <c r="F52" s="5">
        <f>SUM(D52+E52)</f>
        <v>86</v>
      </c>
      <c r="G52" s="47">
        <f>(F52-C52)</f>
        <v>77</v>
      </c>
      <c r="H52" s="84">
        <v>26068</v>
      </c>
      <c r="J52" s="157">
        <f t="shared" si="0"/>
        <v>46</v>
      </c>
    </row>
    <row r="53" spans="1:10" ht="19.5" x14ac:dyDescent="0.3">
      <c r="A53" s="26" t="s">
        <v>90</v>
      </c>
      <c r="B53" s="7" t="s">
        <v>116</v>
      </c>
      <c r="C53" s="8">
        <v>9</v>
      </c>
      <c r="D53" s="9">
        <v>46</v>
      </c>
      <c r="E53" s="9">
        <v>40</v>
      </c>
      <c r="F53" s="5">
        <f>SUM(D53+E53)</f>
        <v>86</v>
      </c>
      <c r="G53" s="47">
        <f>(F53-C53)</f>
        <v>77</v>
      </c>
      <c r="H53" s="84">
        <v>24026</v>
      </c>
      <c r="J53" s="157">
        <f t="shared" si="0"/>
        <v>52</v>
      </c>
    </row>
    <row r="54" spans="1:10" ht="19.5" x14ac:dyDescent="0.3">
      <c r="A54" s="26" t="s">
        <v>135</v>
      </c>
      <c r="B54" s="7" t="s">
        <v>31</v>
      </c>
      <c r="C54" s="8">
        <v>4</v>
      </c>
      <c r="D54" s="9">
        <v>46</v>
      </c>
      <c r="E54" s="9">
        <v>40</v>
      </c>
      <c r="F54" s="5">
        <f>SUM(D54+E54)</f>
        <v>86</v>
      </c>
      <c r="G54" s="47">
        <f>(F54-C54)</f>
        <v>82</v>
      </c>
      <c r="H54" s="84">
        <v>26277</v>
      </c>
      <c r="J54" s="157">
        <f t="shared" si="0"/>
        <v>46</v>
      </c>
    </row>
    <row r="55" spans="1:10" ht="19.5" x14ac:dyDescent="0.3">
      <c r="A55" s="26" t="s">
        <v>50</v>
      </c>
      <c r="B55" s="7" t="s">
        <v>31</v>
      </c>
      <c r="C55" s="8">
        <v>13</v>
      </c>
      <c r="D55" s="9">
        <v>46</v>
      </c>
      <c r="E55" s="9">
        <v>40</v>
      </c>
      <c r="F55" s="5">
        <f>SUM(D55+E55)</f>
        <v>86</v>
      </c>
      <c r="G55" s="47">
        <f>(F55-C55)</f>
        <v>73</v>
      </c>
      <c r="H55" s="84">
        <v>27933</v>
      </c>
      <c r="J55" s="157">
        <f t="shared" si="0"/>
        <v>41</v>
      </c>
    </row>
    <row r="56" spans="1:10" ht="19.5" x14ac:dyDescent="0.3">
      <c r="A56" s="26" t="s">
        <v>283</v>
      </c>
      <c r="B56" s="7" t="s">
        <v>29</v>
      </c>
      <c r="C56" s="8">
        <v>16</v>
      </c>
      <c r="D56" s="9">
        <v>45</v>
      </c>
      <c r="E56" s="9">
        <v>41</v>
      </c>
      <c r="F56" s="5">
        <f>SUM(D56+E56)</f>
        <v>86</v>
      </c>
      <c r="G56" s="47">
        <f>(F56-C56)</f>
        <v>70</v>
      </c>
      <c r="H56" s="84">
        <v>29031</v>
      </c>
      <c r="J56" s="157">
        <f t="shared" si="0"/>
        <v>38</v>
      </c>
    </row>
    <row r="57" spans="1:10" ht="19.5" x14ac:dyDescent="0.3">
      <c r="A57" s="26" t="s">
        <v>241</v>
      </c>
      <c r="B57" s="7" t="s">
        <v>34</v>
      </c>
      <c r="C57" s="8">
        <v>7</v>
      </c>
      <c r="D57" s="9">
        <v>44</v>
      </c>
      <c r="E57" s="9">
        <v>42</v>
      </c>
      <c r="F57" s="5">
        <f>SUM(D57+E57)</f>
        <v>86</v>
      </c>
      <c r="G57" s="47">
        <f>(F57-C57)</f>
        <v>79</v>
      </c>
      <c r="H57" s="84">
        <v>23520</v>
      </c>
      <c r="J57" s="157">
        <f t="shared" si="0"/>
        <v>53</v>
      </c>
    </row>
    <row r="58" spans="1:10" ht="19.5" x14ac:dyDescent="0.3">
      <c r="A58" s="26" t="s">
        <v>184</v>
      </c>
      <c r="B58" s="7" t="s">
        <v>27</v>
      </c>
      <c r="C58" s="8">
        <v>4</v>
      </c>
      <c r="D58" s="9">
        <v>44</v>
      </c>
      <c r="E58" s="9">
        <v>43</v>
      </c>
      <c r="F58" s="5">
        <f>SUM(D58+E58)</f>
        <v>87</v>
      </c>
      <c r="G58" s="47">
        <f>(F58-C58)</f>
        <v>83</v>
      </c>
      <c r="H58" s="84">
        <v>24784</v>
      </c>
      <c r="J58" s="157">
        <f t="shared" si="0"/>
        <v>50</v>
      </c>
    </row>
    <row r="59" spans="1:10" ht="19.5" x14ac:dyDescent="0.3">
      <c r="A59" s="26" t="s">
        <v>78</v>
      </c>
      <c r="B59" s="7" t="s">
        <v>34</v>
      </c>
      <c r="C59" s="8">
        <v>6</v>
      </c>
      <c r="D59" s="9">
        <v>43</v>
      </c>
      <c r="E59" s="9">
        <v>44</v>
      </c>
      <c r="F59" s="5">
        <f>SUM(D59+E59)</f>
        <v>87</v>
      </c>
      <c r="G59" s="47">
        <f>(F59-C59)</f>
        <v>81</v>
      </c>
      <c r="H59" s="84">
        <v>21493</v>
      </c>
      <c r="J59" s="157">
        <f t="shared" si="0"/>
        <v>59</v>
      </c>
    </row>
    <row r="60" spans="1:10" ht="19.5" x14ac:dyDescent="0.3">
      <c r="A60" s="26" t="s">
        <v>242</v>
      </c>
      <c r="B60" s="7" t="s">
        <v>28</v>
      </c>
      <c r="C60" s="8">
        <v>7</v>
      </c>
      <c r="D60" s="9">
        <v>43</v>
      </c>
      <c r="E60" s="9">
        <v>45</v>
      </c>
      <c r="F60" s="5">
        <f>SUM(D60+E60)</f>
        <v>88</v>
      </c>
      <c r="G60" s="47">
        <f>(F60-C60)</f>
        <v>81</v>
      </c>
      <c r="H60" s="84">
        <v>23251</v>
      </c>
      <c r="J60" s="157">
        <f t="shared" si="0"/>
        <v>54</v>
      </c>
    </row>
    <row r="61" spans="1:10" ht="19.5" x14ac:dyDescent="0.3">
      <c r="A61" s="26" t="s">
        <v>119</v>
      </c>
      <c r="B61" s="7" t="s">
        <v>26</v>
      </c>
      <c r="C61" s="8">
        <v>10</v>
      </c>
      <c r="D61" s="9">
        <v>43</v>
      </c>
      <c r="E61" s="9">
        <v>45</v>
      </c>
      <c r="F61" s="5">
        <f>SUM(D61+E61)</f>
        <v>88</v>
      </c>
      <c r="G61" s="47">
        <f>(F61-C61)</f>
        <v>78</v>
      </c>
      <c r="H61" s="84">
        <v>21345</v>
      </c>
      <c r="J61" s="157">
        <f t="shared" si="0"/>
        <v>59</v>
      </c>
    </row>
    <row r="62" spans="1:10" ht="19.5" x14ac:dyDescent="0.3">
      <c r="A62" s="26" t="s">
        <v>75</v>
      </c>
      <c r="B62" s="7" t="s">
        <v>32</v>
      </c>
      <c r="C62" s="8">
        <v>7</v>
      </c>
      <c r="D62" s="9">
        <v>49</v>
      </c>
      <c r="E62" s="9">
        <v>40</v>
      </c>
      <c r="F62" s="5">
        <f>SUM(D62+E62)</f>
        <v>89</v>
      </c>
      <c r="G62" s="47">
        <f>(F62-C62)</f>
        <v>82</v>
      </c>
      <c r="H62" s="84">
        <v>30091</v>
      </c>
      <c r="J62" s="157">
        <f t="shared" si="0"/>
        <v>35</v>
      </c>
    </row>
    <row r="63" spans="1:10" ht="19.5" x14ac:dyDescent="0.3">
      <c r="A63" s="26" t="s">
        <v>253</v>
      </c>
      <c r="B63" s="7" t="s">
        <v>29</v>
      </c>
      <c r="C63" s="8">
        <v>10</v>
      </c>
      <c r="D63" s="9">
        <v>48</v>
      </c>
      <c r="E63" s="9">
        <v>41</v>
      </c>
      <c r="F63" s="5">
        <f>SUM(D63+E63)</f>
        <v>89</v>
      </c>
      <c r="G63" s="47">
        <f>(F63-C63)</f>
        <v>79</v>
      </c>
      <c r="H63" s="84">
        <v>29104</v>
      </c>
      <c r="J63" s="157">
        <f t="shared" si="0"/>
        <v>38</v>
      </c>
    </row>
    <row r="64" spans="1:10" ht="19.5" x14ac:dyDescent="0.3">
      <c r="A64" s="158" t="s">
        <v>132</v>
      </c>
      <c r="B64" s="7" t="s">
        <v>26</v>
      </c>
      <c r="C64" s="8">
        <v>11</v>
      </c>
      <c r="D64" s="9">
        <v>48</v>
      </c>
      <c r="E64" s="9">
        <v>41</v>
      </c>
      <c r="F64" s="5">
        <f>SUM(D64+E64)</f>
        <v>89</v>
      </c>
      <c r="G64" s="47">
        <f>(F64-C64)</f>
        <v>78</v>
      </c>
      <c r="H64" s="84">
        <v>29060</v>
      </c>
      <c r="J64" s="157">
        <f t="shared" si="0"/>
        <v>38</v>
      </c>
    </row>
    <row r="65" spans="1:10" ht="19.5" x14ac:dyDescent="0.3">
      <c r="A65" s="26" t="s">
        <v>264</v>
      </c>
      <c r="B65" s="7" t="s">
        <v>26</v>
      </c>
      <c r="C65" s="8">
        <v>13</v>
      </c>
      <c r="D65" s="9">
        <v>47</v>
      </c>
      <c r="E65" s="9">
        <v>42</v>
      </c>
      <c r="F65" s="5">
        <f>SUM(D65+E65)</f>
        <v>89</v>
      </c>
      <c r="G65" s="47">
        <f>(F65-C65)</f>
        <v>76</v>
      </c>
      <c r="H65" s="84">
        <v>27724</v>
      </c>
      <c r="J65" s="157">
        <f t="shared" si="0"/>
        <v>42</v>
      </c>
    </row>
    <row r="66" spans="1:10" ht="19.5" x14ac:dyDescent="0.3">
      <c r="A66" s="26" t="s">
        <v>221</v>
      </c>
      <c r="B66" s="7" t="s">
        <v>28</v>
      </c>
      <c r="C66" s="8">
        <v>4</v>
      </c>
      <c r="D66" s="9">
        <v>46</v>
      </c>
      <c r="E66" s="9">
        <v>43</v>
      </c>
      <c r="F66" s="5">
        <f>SUM(D66+E66)</f>
        <v>89</v>
      </c>
      <c r="G66" s="47">
        <f>(F66-C66)</f>
        <v>85</v>
      </c>
      <c r="H66" s="84">
        <v>33851</v>
      </c>
      <c r="J66" s="157">
        <f t="shared" si="0"/>
        <v>25</v>
      </c>
    </row>
    <row r="67" spans="1:10" ht="19.5" x14ac:dyDescent="0.3">
      <c r="A67" s="26" t="s">
        <v>279</v>
      </c>
      <c r="B67" s="7" t="s">
        <v>113</v>
      </c>
      <c r="C67" s="8">
        <v>15</v>
      </c>
      <c r="D67" s="9">
        <v>46</v>
      </c>
      <c r="E67" s="9">
        <v>43</v>
      </c>
      <c r="F67" s="5">
        <f>SUM(D67+E67)</f>
        <v>89</v>
      </c>
      <c r="G67" s="47">
        <f>(F67-C67)</f>
        <v>74</v>
      </c>
      <c r="H67" s="84">
        <v>28131</v>
      </c>
      <c r="J67" s="157">
        <f t="shared" si="0"/>
        <v>41</v>
      </c>
    </row>
    <row r="68" spans="1:10" ht="19.5" x14ac:dyDescent="0.3">
      <c r="A68" s="26" t="s">
        <v>262</v>
      </c>
      <c r="B68" s="7" t="s">
        <v>28</v>
      </c>
      <c r="C68" s="8">
        <v>12</v>
      </c>
      <c r="D68" s="9">
        <v>46</v>
      </c>
      <c r="E68" s="9">
        <v>43</v>
      </c>
      <c r="F68" s="5">
        <f>SUM(D68+E68)</f>
        <v>89</v>
      </c>
      <c r="G68" s="47">
        <f>(F68-C68)</f>
        <v>77</v>
      </c>
      <c r="H68" s="84">
        <v>22679</v>
      </c>
      <c r="J68" s="157">
        <f t="shared" si="0"/>
        <v>56</v>
      </c>
    </row>
    <row r="69" spans="1:10" ht="19.5" x14ac:dyDescent="0.3">
      <c r="A69" s="26" t="s">
        <v>248</v>
      </c>
      <c r="B69" s="7" t="s">
        <v>249</v>
      </c>
      <c r="C69" s="8">
        <v>9</v>
      </c>
      <c r="D69" s="9">
        <v>47</v>
      </c>
      <c r="E69" s="9">
        <v>43</v>
      </c>
      <c r="F69" s="5">
        <f>SUM(D69+E69)</f>
        <v>90</v>
      </c>
      <c r="G69" s="47">
        <f>(F69-C69)</f>
        <v>81</v>
      </c>
      <c r="H69" s="84">
        <v>23473</v>
      </c>
      <c r="J69" s="157">
        <f t="shared" si="0"/>
        <v>53</v>
      </c>
    </row>
    <row r="70" spans="1:10" ht="19.5" x14ac:dyDescent="0.3">
      <c r="A70" s="26" t="s">
        <v>246</v>
      </c>
      <c r="B70" s="7" t="s">
        <v>61</v>
      </c>
      <c r="C70" s="8">
        <v>8</v>
      </c>
      <c r="D70" s="9">
        <v>47</v>
      </c>
      <c r="E70" s="9">
        <v>43</v>
      </c>
      <c r="F70" s="5">
        <f>SUM(D70+E70)</f>
        <v>90</v>
      </c>
      <c r="G70" s="47">
        <f>(F70-C70)</f>
        <v>82</v>
      </c>
      <c r="H70" s="84">
        <v>27479</v>
      </c>
      <c r="J70" s="157">
        <f t="shared" si="0"/>
        <v>43</v>
      </c>
    </row>
    <row r="71" spans="1:10" ht="19.5" x14ac:dyDescent="0.3">
      <c r="A71" s="26" t="s">
        <v>247</v>
      </c>
      <c r="B71" s="7" t="s">
        <v>61</v>
      </c>
      <c r="C71" s="8">
        <v>9</v>
      </c>
      <c r="D71" s="9">
        <v>44</v>
      </c>
      <c r="E71" s="9">
        <v>46</v>
      </c>
      <c r="F71" s="5">
        <f>SUM(D71+E71)</f>
        <v>90</v>
      </c>
      <c r="G71" s="47">
        <f>(F71-C71)</f>
        <v>81</v>
      </c>
      <c r="H71" s="84">
        <v>31803</v>
      </c>
      <c r="J71" s="157">
        <f t="shared" si="0"/>
        <v>31</v>
      </c>
    </row>
    <row r="72" spans="1:10" ht="19.5" x14ac:dyDescent="0.3">
      <c r="A72" s="26" t="s">
        <v>80</v>
      </c>
      <c r="B72" s="7" t="s">
        <v>26</v>
      </c>
      <c r="C72" s="8">
        <v>14</v>
      </c>
      <c r="D72" s="9">
        <v>49</v>
      </c>
      <c r="E72" s="9">
        <v>42</v>
      </c>
      <c r="F72" s="5">
        <f>SUM(D72+E72)</f>
        <v>91</v>
      </c>
      <c r="G72" s="47">
        <f>(F72-C72)</f>
        <v>77</v>
      </c>
      <c r="H72" s="84">
        <v>18816</v>
      </c>
      <c r="J72" s="157">
        <f t="shared" si="0"/>
        <v>66</v>
      </c>
    </row>
    <row r="73" spans="1:10" ht="19.5" x14ac:dyDescent="0.3">
      <c r="A73" s="26" t="s">
        <v>256</v>
      </c>
      <c r="B73" s="7" t="s">
        <v>31</v>
      </c>
      <c r="C73" s="8">
        <v>11</v>
      </c>
      <c r="D73" s="9">
        <v>49</v>
      </c>
      <c r="E73" s="9">
        <v>42</v>
      </c>
      <c r="F73" s="5">
        <f>SUM(D73+E73)</f>
        <v>91</v>
      </c>
      <c r="G73" s="47">
        <f>(F73-C73)</f>
        <v>80</v>
      </c>
      <c r="H73" s="84">
        <v>28264</v>
      </c>
      <c r="J73" s="157">
        <f t="shared" si="0"/>
        <v>40</v>
      </c>
    </row>
    <row r="74" spans="1:10" ht="19.5" x14ac:dyDescent="0.3">
      <c r="A74" s="26" t="s">
        <v>176</v>
      </c>
      <c r="B74" s="7" t="s">
        <v>26</v>
      </c>
      <c r="C74" s="8">
        <v>16</v>
      </c>
      <c r="D74" s="9">
        <v>48</v>
      </c>
      <c r="E74" s="9">
        <v>43</v>
      </c>
      <c r="F74" s="5">
        <f>SUM(D74+E74)</f>
        <v>91</v>
      </c>
      <c r="G74" s="47">
        <f>(F74-C74)</f>
        <v>75</v>
      </c>
      <c r="H74" s="84">
        <v>19321</v>
      </c>
      <c r="J74" s="157">
        <f t="shared" ref="J74:J137" si="1" xml:space="preserve"> DATEDIF(H74,$J$6,"y")</f>
        <v>65</v>
      </c>
    </row>
    <row r="75" spans="1:10" ht="19.5" x14ac:dyDescent="0.3">
      <c r="A75" s="26" t="s">
        <v>284</v>
      </c>
      <c r="B75" s="7" t="s">
        <v>29</v>
      </c>
      <c r="C75" s="8">
        <v>17</v>
      </c>
      <c r="D75" s="9">
        <v>47</v>
      </c>
      <c r="E75" s="9">
        <v>44</v>
      </c>
      <c r="F75" s="5">
        <f>SUM(D75+E75)</f>
        <v>91</v>
      </c>
      <c r="G75" s="47">
        <f>(F75-C75)</f>
        <v>74</v>
      </c>
      <c r="H75" s="84">
        <v>29794</v>
      </c>
      <c r="J75" s="157">
        <f t="shared" si="1"/>
        <v>36</v>
      </c>
    </row>
    <row r="76" spans="1:10" ht="19.5" x14ac:dyDescent="0.3">
      <c r="A76" s="26" t="s">
        <v>255</v>
      </c>
      <c r="B76" s="7" t="s">
        <v>61</v>
      </c>
      <c r="C76" s="8">
        <v>10</v>
      </c>
      <c r="D76" s="9">
        <v>45</v>
      </c>
      <c r="E76" s="9">
        <v>46</v>
      </c>
      <c r="F76" s="5">
        <f>SUM(D76+E76)</f>
        <v>91</v>
      </c>
      <c r="G76" s="47">
        <f>(F76-C76)</f>
        <v>81</v>
      </c>
      <c r="H76" s="84">
        <v>28091</v>
      </c>
      <c r="J76" s="157">
        <f t="shared" si="1"/>
        <v>41</v>
      </c>
    </row>
    <row r="77" spans="1:10" ht="19.5" x14ac:dyDescent="0.3">
      <c r="A77" s="26" t="s">
        <v>122</v>
      </c>
      <c r="B77" s="7" t="s">
        <v>29</v>
      </c>
      <c r="C77" s="8">
        <v>15</v>
      </c>
      <c r="D77" s="9">
        <v>44</v>
      </c>
      <c r="E77" s="9">
        <v>47</v>
      </c>
      <c r="F77" s="5">
        <f>SUM(D77+E77)</f>
        <v>91</v>
      </c>
      <c r="G77" s="47">
        <f>(F77-C77)</f>
        <v>76</v>
      </c>
      <c r="H77" s="84">
        <v>24434</v>
      </c>
      <c r="J77" s="157">
        <f t="shared" si="1"/>
        <v>51</v>
      </c>
    </row>
    <row r="78" spans="1:10" ht="19.5" x14ac:dyDescent="0.3">
      <c r="A78" s="26" t="s">
        <v>193</v>
      </c>
      <c r="B78" s="7" t="s">
        <v>32</v>
      </c>
      <c r="C78" s="8">
        <v>9</v>
      </c>
      <c r="D78" s="9">
        <v>48</v>
      </c>
      <c r="E78" s="9">
        <v>44</v>
      </c>
      <c r="F78" s="5">
        <f>SUM(D78+E78)</f>
        <v>92</v>
      </c>
      <c r="G78" s="47">
        <f>(F78-C78)</f>
        <v>83</v>
      </c>
      <c r="H78" s="84">
        <v>20244</v>
      </c>
      <c r="J78" s="157">
        <f t="shared" si="1"/>
        <v>62</v>
      </c>
    </row>
    <row r="79" spans="1:10" ht="19.5" x14ac:dyDescent="0.3">
      <c r="A79" s="26" t="s">
        <v>238</v>
      </c>
      <c r="B79" s="7" t="s">
        <v>26</v>
      </c>
      <c r="C79" s="8">
        <v>7</v>
      </c>
      <c r="D79" s="9">
        <v>48</v>
      </c>
      <c r="E79" s="9">
        <v>44</v>
      </c>
      <c r="F79" s="5">
        <f>SUM(D79+E79)</f>
        <v>92</v>
      </c>
      <c r="G79" s="47">
        <f>(F79-C79)</f>
        <v>85</v>
      </c>
      <c r="H79" s="84">
        <v>33232</v>
      </c>
      <c r="J79" s="157">
        <f t="shared" si="1"/>
        <v>27</v>
      </c>
    </row>
    <row r="80" spans="1:10" ht="19.5" x14ac:dyDescent="0.3">
      <c r="A80" s="26" t="s">
        <v>276</v>
      </c>
      <c r="B80" s="7" t="s">
        <v>32</v>
      </c>
      <c r="C80" s="8">
        <v>15</v>
      </c>
      <c r="D80" s="9">
        <v>47</v>
      </c>
      <c r="E80" s="9">
        <v>45</v>
      </c>
      <c r="F80" s="5">
        <f>SUM(D80+E80)</f>
        <v>92</v>
      </c>
      <c r="G80" s="47">
        <f>(F80-C80)</f>
        <v>77</v>
      </c>
      <c r="H80" s="84">
        <v>26053</v>
      </c>
      <c r="J80" s="157">
        <f t="shared" si="1"/>
        <v>46</v>
      </c>
    </row>
    <row r="81" spans="1:10" ht="19.5" x14ac:dyDescent="0.3">
      <c r="A81" s="26" t="s">
        <v>259</v>
      </c>
      <c r="B81" s="7" t="s">
        <v>113</v>
      </c>
      <c r="C81" s="8">
        <v>12</v>
      </c>
      <c r="D81" s="9">
        <v>45</v>
      </c>
      <c r="E81" s="9">
        <v>47</v>
      </c>
      <c r="F81" s="5">
        <f>SUM(D81+E81)</f>
        <v>92</v>
      </c>
      <c r="G81" s="47">
        <f>(F81-C81)</f>
        <v>80</v>
      </c>
      <c r="H81" s="84">
        <v>28576</v>
      </c>
      <c r="J81" s="157">
        <f t="shared" si="1"/>
        <v>40</v>
      </c>
    </row>
    <row r="82" spans="1:10" ht="19.5" x14ac:dyDescent="0.3">
      <c r="A82" s="26" t="s">
        <v>289</v>
      </c>
      <c r="B82" s="7" t="s">
        <v>31</v>
      </c>
      <c r="C82" s="8">
        <v>18</v>
      </c>
      <c r="D82" s="9">
        <v>50</v>
      </c>
      <c r="E82" s="9">
        <v>43</v>
      </c>
      <c r="F82" s="5">
        <f>SUM(D82+E82)</f>
        <v>93</v>
      </c>
      <c r="G82" s="47">
        <f>(F82-C82)</f>
        <v>75</v>
      </c>
      <c r="H82" s="84">
        <v>23449</v>
      </c>
      <c r="J82" s="157">
        <f t="shared" si="1"/>
        <v>54</v>
      </c>
    </row>
    <row r="83" spans="1:10" ht="19.5" x14ac:dyDescent="0.3">
      <c r="A83" s="26" t="s">
        <v>233</v>
      </c>
      <c r="B83" s="7" t="s">
        <v>26</v>
      </c>
      <c r="C83" s="8">
        <v>6</v>
      </c>
      <c r="D83" s="9">
        <v>49</v>
      </c>
      <c r="E83" s="9">
        <v>44</v>
      </c>
      <c r="F83" s="5">
        <f>SUM(D83+E83)</f>
        <v>93</v>
      </c>
      <c r="G83" s="47">
        <f>(F83-C83)</f>
        <v>87</v>
      </c>
      <c r="H83" s="84">
        <v>24944</v>
      </c>
      <c r="J83" s="157">
        <f t="shared" si="1"/>
        <v>49</v>
      </c>
    </row>
    <row r="84" spans="1:10" ht="19.5" x14ac:dyDescent="0.3">
      <c r="A84" s="26" t="s">
        <v>269</v>
      </c>
      <c r="B84" s="7" t="s">
        <v>34</v>
      </c>
      <c r="C84" s="8">
        <v>13</v>
      </c>
      <c r="D84" s="9">
        <v>48</v>
      </c>
      <c r="E84" s="9">
        <v>45</v>
      </c>
      <c r="F84" s="5">
        <f>SUM(D84+E84)</f>
        <v>93</v>
      </c>
      <c r="G84" s="47">
        <f>(F84-C84)</f>
        <v>80</v>
      </c>
      <c r="H84" s="84">
        <v>23460</v>
      </c>
      <c r="J84" s="157">
        <f t="shared" si="1"/>
        <v>54</v>
      </c>
    </row>
    <row r="85" spans="1:10" ht="19.5" x14ac:dyDescent="0.3">
      <c r="A85" s="26" t="s">
        <v>105</v>
      </c>
      <c r="B85" s="7" t="s">
        <v>32</v>
      </c>
      <c r="C85" s="8">
        <v>9</v>
      </c>
      <c r="D85" s="9">
        <v>46</v>
      </c>
      <c r="E85" s="9">
        <v>47</v>
      </c>
      <c r="F85" s="5">
        <f>SUM(D85+E85)</f>
        <v>93</v>
      </c>
      <c r="G85" s="47">
        <f>(F85-C85)</f>
        <v>84</v>
      </c>
      <c r="H85" s="84">
        <v>23539</v>
      </c>
      <c r="J85" s="157">
        <f t="shared" si="1"/>
        <v>53</v>
      </c>
    </row>
    <row r="86" spans="1:10" ht="19.5" x14ac:dyDescent="0.3">
      <c r="A86" s="26" t="s">
        <v>66</v>
      </c>
      <c r="B86" s="7" t="s">
        <v>32</v>
      </c>
      <c r="C86" s="8">
        <v>16</v>
      </c>
      <c r="D86" s="9">
        <v>46</v>
      </c>
      <c r="E86" s="9">
        <v>47</v>
      </c>
      <c r="F86" s="5">
        <f>SUM(D86+E86)</f>
        <v>93</v>
      </c>
      <c r="G86" s="47">
        <f>(F86-C86)</f>
        <v>77</v>
      </c>
      <c r="H86" s="84">
        <v>25046</v>
      </c>
      <c r="J86" s="157">
        <f t="shared" si="1"/>
        <v>49</v>
      </c>
    </row>
    <row r="87" spans="1:10" ht="19.5" x14ac:dyDescent="0.3">
      <c r="A87" s="26" t="s">
        <v>258</v>
      </c>
      <c r="B87" s="7" t="s">
        <v>113</v>
      </c>
      <c r="C87" s="8">
        <v>12</v>
      </c>
      <c r="D87" s="9">
        <v>46</v>
      </c>
      <c r="E87" s="9">
        <v>47</v>
      </c>
      <c r="F87" s="5">
        <f>SUM(D87+E87)</f>
        <v>93</v>
      </c>
      <c r="G87" s="47">
        <f>(F87-C87)</f>
        <v>81</v>
      </c>
      <c r="H87" s="84">
        <v>30391</v>
      </c>
      <c r="J87" s="157">
        <f t="shared" si="1"/>
        <v>35</v>
      </c>
    </row>
    <row r="88" spans="1:10" ht="19.5" x14ac:dyDescent="0.3">
      <c r="A88" s="26" t="s">
        <v>103</v>
      </c>
      <c r="B88" s="7" t="s">
        <v>27</v>
      </c>
      <c r="C88" s="8">
        <v>13</v>
      </c>
      <c r="D88" s="9">
        <v>45</v>
      </c>
      <c r="E88" s="9">
        <v>48</v>
      </c>
      <c r="F88" s="5">
        <f>SUM(D88+E88)</f>
        <v>93</v>
      </c>
      <c r="G88" s="47">
        <f>(F88-C88)</f>
        <v>80</v>
      </c>
      <c r="H88" s="84">
        <v>23542</v>
      </c>
      <c r="J88" s="157">
        <f t="shared" si="1"/>
        <v>53</v>
      </c>
    </row>
    <row r="89" spans="1:10" ht="19.5" x14ac:dyDescent="0.3">
      <c r="A89" s="26" t="s">
        <v>239</v>
      </c>
      <c r="B89" s="7" t="s">
        <v>28</v>
      </c>
      <c r="C89" s="8">
        <v>7</v>
      </c>
      <c r="D89" s="9">
        <v>51</v>
      </c>
      <c r="E89" s="9">
        <v>43</v>
      </c>
      <c r="F89" s="5">
        <f>SUM(D89+E89)</f>
        <v>94</v>
      </c>
      <c r="G89" s="47">
        <f>(F89-C89)</f>
        <v>87</v>
      </c>
      <c r="H89" s="84">
        <v>26159</v>
      </c>
      <c r="J89" s="157">
        <f t="shared" si="1"/>
        <v>46</v>
      </c>
    </row>
    <row r="90" spans="1:10" ht="19.5" x14ac:dyDescent="0.3">
      <c r="A90" s="26" t="s">
        <v>271</v>
      </c>
      <c r="B90" s="7" t="s">
        <v>26</v>
      </c>
      <c r="C90" s="8">
        <v>14</v>
      </c>
      <c r="D90" s="9">
        <v>50</v>
      </c>
      <c r="E90" s="9">
        <v>44</v>
      </c>
      <c r="F90" s="5">
        <f>SUM(D90+E90)</f>
        <v>94</v>
      </c>
      <c r="G90" s="47">
        <f>(F90-C90)</f>
        <v>80</v>
      </c>
      <c r="H90" s="84">
        <v>21383</v>
      </c>
      <c r="J90" s="157">
        <f t="shared" si="1"/>
        <v>59</v>
      </c>
    </row>
    <row r="91" spans="1:10" ht="19.5" x14ac:dyDescent="0.3">
      <c r="A91" s="26" t="s">
        <v>418</v>
      </c>
      <c r="B91" s="7" t="s">
        <v>61</v>
      </c>
      <c r="C91" s="8">
        <v>17</v>
      </c>
      <c r="D91" s="9">
        <v>49</v>
      </c>
      <c r="E91" s="9">
        <v>45</v>
      </c>
      <c r="F91" s="5">
        <f>SUM(D91+E91)</f>
        <v>94</v>
      </c>
      <c r="G91" s="47">
        <f>(F91-C91)</f>
        <v>77</v>
      </c>
      <c r="H91" s="84">
        <v>23702</v>
      </c>
      <c r="J91" s="157">
        <f t="shared" si="1"/>
        <v>53</v>
      </c>
    </row>
    <row r="92" spans="1:10" ht="19.5" x14ac:dyDescent="0.3">
      <c r="A92" s="26" t="s">
        <v>294</v>
      </c>
      <c r="B92" s="7" t="s">
        <v>113</v>
      </c>
      <c r="C92" s="8">
        <v>19</v>
      </c>
      <c r="D92" s="9">
        <v>48</v>
      </c>
      <c r="E92" s="9">
        <v>46</v>
      </c>
      <c r="F92" s="5">
        <f>SUM(D92+E92)</f>
        <v>94</v>
      </c>
      <c r="G92" s="47">
        <f>(F92-C92)</f>
        <v>75</v>
      </c>
      <c r="H92" s="84">
        <v>23649</v>
      </c>
      <c r="J92" s="157">
        <f t="shared" si="1"/>
        <v>53</v>
      </c>
    </row>
    <row r="93" spans="1:10" ht="19.5" x14ac:dyDescent="0.3">
      <c r="A93" s="26" t="s">
        <v>286</v>
      </c>
      <c r="B93" s="7" t="s">
        <v>32</v>
      </c>
      <c r="C93" s="8">
        <v>17</v>
      </c>
      <c r="D93" s="9">
        <v>43</v>
      </c>
      <c r="E93" s="9">
        <v>51</v>
      </c>
      <c r="F93" s="5">
        <f>SUM(D93+E93)</f>
        <v>94</v>
      </c>
      <c r="G93" s="47">
        <f>(F93-C93)</f>
        <v>77</v>
      </c>
      <c r="H93" s="84">
        <v>21862</v>
      </c>
      <c r="J93" s="157">
        <f t="shared" si="1"/>
        <v>58</v>
      </c>
    </row>
    <row r="94" spans="1:10" ht="19.5" x14ac:dyDescent="0.3">
      <c r="A94" s="26" t="s">
        <v>102</v>
      </c>
      <c r="B94" s="7" t="s">
        <v>61</v>
      </c>
      <c r="C94" s="8">
        <v>12</v>
      </c>
      <c r="D94" s="9">
        <v>50</v>
      </c>
      <c r="E94" s="9">
        <v>45</v>
      </c>
      <c r="F94" s="5">
        <f>SUM(D94+E94)</f>
        <v>95</v>
      </c>
      <c r="G94" s="47">
        <f>(F94-C94)</f>
        <v>83</v>
      </c>
      <c r="H94" s="84">
        <v>26907</v>
      </c>
      <c r="J94" s="157">
        <f t="shared" si="1"/>
        <v>44</v>
      </c>
    </row>
    <row r="95" spans="1:10" ht="19.5" x14ac:dyDescent="0.3">
      <c r="A95" s="26" t="s">
        <v>106</v>
      </c>
      <c r="B95" s="7" t="s">
        <v>32</v>
      </c>
      <c r="C95" s="8">
        <v>19</v>
      </c>
      <c r="D95" s="9">
        <v>50</v>
      </c>
      <c r="E95" s="9">
        <v>45</v>
      </c>
      <c r="F95" s="5">
        <f>SUM(D95+E95)</f>
        <v>95</v>
      </c>
      <c r="G95" s="47">
        <f>(F95-C95)</f>
        <v>76</v>
      </c>
      <c r="H95" s="84">
        <v>24376</v>
      </c>
      <c r="J95" s="157">
        <f t="shared" si="1"/>
        <v>51</v>
      </c>
    </row>
    <row r="96" spans="1:10" ht="19.5" x14ac:dyDescent="0.3">
      <c r="A96" s="26" t="s">
        <v>174</v>
      </c>
      <c r="B96" s="7" t="s">
        <v>26</v>
      </c>
      <c r="C96" s="8">
        <v>23</v>
      </c>
      <c r="D96" s="9">
        <v>49</v>
      </c>
      <c r="E96" s="9">
        <v>46</v>
      </c>
      <c r="F96" s="5">
        <f>SUM(D96+E96)</f>
        <v>95</v>
      </c>
      <c r="G96" s="47">
        <f>(F96-C96)</f>
        <v>72</v>
      </c>
      <c r="H96" s="84">
        <v>26075</v>
      </c>
      <c r="J96" s="157">
        <f t="shared" si="1"/>
        <v>46</v>
      </c>
    </row>
    <row r="97" spans="1:10" ht="19.5" x14ac:dyDescent="0.3">
      <c r="A97" s="26" t="s">
        <v>211</v>
      </c>
      <c r="B97" s="7" t="s">
        <v>249</v>
      </c>
      <c r="C97" s="8">
        <v>11</v>
      </c>
      <c r="D97" s="9">
        <v>48</v>
      </c>
      <c r="E97" s="9">
        <v>47</v>
      </c>
      <c r="F97" s="5">
        <f>SUM(D97+E97)</f>
        <v>95</v>
      </c>
      <c r="G97" s="47">
        <f>(F97-C97)</f>
        <v>84</v>
      </c>
      <c r="H97" s="84">
        <v>19631</v>
      </c>
      <c r="J97" s="157">
        <f t="shared" si="1"/>
        <v>64</v>
      </c>
    </row>
    <row r="98" spans="1:10" ht="19.5" x14ac:dyDescent="0.3">
      <c r="A98" s="26" t="s">
        <v>257</v>
      </c>
      <c r="B98" s="7" t="s">
        <v>26</v>
      </c>
      <c r="C98" s="8">
        <v>11</v>
      </c>
      <c r="D98" s="9">
        <v>46</v>
      </c>
      <c r="E98" s="9">
        <v>49</v>
      </c>
      <c r="F98" s="5">
        <f>SUM(D98+E98)</f>
        <v>95</v>
      </c>
      <c r="G98" s="47">
        <f>(F98-C98)</f>
        <v>84</v>
      </c>
      <c r="H98" s="84">
        <v>23540</v>
      </c>
      <c r="J98" s="157">
        <f t="shared" si="1"/>
        <v>53</v>
      </c>
    </row>
    <row r="99" spans="1:10" ht="19.5" x14ac:dyDescent="0.3">
      <c r="A99" s="26" t="s">
        <v>274</v>
      </c>
      <c r="B99" s="7" t="s">
        <v>49</v>
      </c>
      <c r="C99" s="8">
        <v>15</v>
      </c>
      <c r="D99" s="9">
        <v>45</v>
      </c>
      <c r="E99" s="9">
        <v>50</v>
      </c>
      <c r="F99" s="5">
        <f>SUM(D99+E99)</f>
        <v>95</v>
      </c>
      <c r="G99" s="47">
        <f>(F99-C99)</f>
        <v>80</v>
      </c>
      <c r="H99" s="84">
        <v>21546</v>
      </c>
      <c r="J99" s="157">
        <f t="shared" si="1"/>
        <v>59</v>
      </c>
    </row>
    <row r="100" spans="1:10" ht="19.5" x14ac:dyDescent="0.3">
      <c r="A100" s="26" t="s">
        <v>285</v>
      </c>
      <c r="B100" s="7" t="s">
        <v>32</v>
      </c>
      <c r="C100" s="8">
        <v>17</v>
      </c>
      <c r="D100" s="9">
        <v>52</v>
      </c>
      <c r="E100" s="9">
        <v>44</v>
      </c>
      <c r="F100" s="5">
        <f>SUM(D100+E100)</f>
        <v>96</v>
      </c>
      <c r="G100" s="47">
        <f>(F100-C100)</f>
        <v>79</v>
      </c>
      <c r="H100" s="84">
        <v>22383</v>
      </c>
      <c r="J100" s="157">
        <f t="shared" si="1"/>
        <v>56</v>
      </c>
    </row>
    <row r="101" spans="1:10" ht="19.5" x14ac:dyDescent="0.3">
      <c r="A101" s="26" t="s">
        <v>277</v>
      </c>
      <c r="B101" s="7" t="s">
        <v>32</v>
      </c>
      <c r="C101" s="8">
        <v>15</v>
      </c>
      <c r="D101" s="9">
        <v>51</v>
      </c>
      <c r="E101" s="9">
        <v>45</v>
      </c>
      <c r="F101" s="5">
        <f>SUM(D101+E101)</f>
        <v>96</v>
      </c>
      <c r="G101" s="47">
        <f>(F101-C101)</f>
        <v>81</v>
      </c>
      <c r="H101" s="84">
        <v>24749</v>
      </c>
      <c r="J101" s="157">
        <f t="shared" si="1"/>
        <v>50</v>
      </c>
    </row>
    <row r="102" spans="1:10" ht="19.5" x14ac:dyDescent="0.3">
      <c r="A102" s="26" t="s">
        <v>280</v>
      </c>
      <c r="B102" s="7" t="s">
        <v>113</v>
      </c>
      <c r="C102" s="8">
        <v>16</v>
      </c>
      <c r="D102" s="9">
        <v>50</v>
      </c>
      <c r="E102" s="9">
        <v>46</v>
      </c>
      <c r="F102" s="5">
        <f>SUM(D102+E102)</f>
        <v>96</v>
      </c>
      <c r="G102" s="47">
        <f>(F102-C102)</f>
        <v>80</v>
      </c>
      <c r="H102" s="84">
        <v>19075</v>
      </c>
      <c r="J102" s="157">
        <f t="shared" si="1"/>
        <v>66</v>
      </c>
    </row>
    <row r="103" spans="1:10" ht="19.5" x14ac:dyDescent="0.3">
      <c r="A103" s="158" t="s">
        <v>165</v>
      </c>
      <c r="B103" s="7" t="s">
        <v>27</v>
      </c>
      <c r="C103" s="8">
        <v>8</v>
      </c>
      <c r="D103" s="9">
        <v>50</v>
      </c>
      <c r="E103" s="9">
        <v>46</v>
      </c>
      <c r="F103" s="5">
        <f>SUM(D103+E103)</f>
        <v>96</v>
      </c>
      <c r="G103" s="47">
        <f>(F103-C103)</f>
        <v>88</v>
      </c>
      <c r="H103" s="84">
        <v>25055</v>
      </c>
      <c r="J103" s="157">
        <f t="shared" si="1"/>
        <v>49</v>
      </c>
    </row>
    <row r="104" spans="1:10" ht="19.5" x14ac:dyDescent="0.3">
      <c r="A104" s="26" t="s">
        <v>265</v>
      </c>
      <c r="B104" s="7" t="s">
        <v>28</v>
      </c>
      <c r="C104" s="8">
        <v>13</v>
      </c>
      <c r="D104" s="9">
        <v>49</v>
      </c>
      <c r="E104" s="9">
        <v>47</v>
      </c>
      <c r="F104" s="5">
        <f>SUM(D104+E104)</f>
        <v>96</v>
      </c>
      <c r="G104" s="47">
        <f>(F104-C104)</f>
        <v>83</v>
      </c>
      <c r="H104" s="84">
        <v>24417</v>
      </c>
      <c r="J104" s="157">
        <f t="shared" si="1"/>
        <v>51</v>
      </c>
    </row>
    <row r="105" spans="1:10" ht="19.5" x14ac:dyDescent="0.3">
      <c r="A105" s="26" t="s">
        <v>201</v>
      </c>
      <c r="B105" s="7" t="s">
        <v>116</v>
      </c>
      <c r="C105" s="8">
        <v>19</v>
      </c>
      <c r="D105" s="9">
        <v>45</v>
      </c>
      <c r="E105" s="9">
        <v>51</v>
      </c>
      <c r="F105" s="5">
        <f>SUM(D105+E105)</f>
        <v>96</v>
      </c>
      <c r="G105" s="47">
        <f>(F105-C105)</f>
        <v>77</v>
      </c>
      <c r="H105" s="84">
        <v>31224</v>
      </c>
      <c r="J105" s="157">
        <f t="shared" si="1"/>
        <v>32</v>
      </c>
    </row>
    <row r="106" spans="1:10" ht="19.5" x14ac:dyDescent="0.3">
      <c r="A106" s="26" t="s">
        <v>263</v>
      </c>
      <c r="B106" s="7" t="s">
        <v>34</v>
      </c>
      <c r="C106" s="8">
        <v>13</v>
      </c>
      <c r="D106" s="9">
        <v>56</v>
      </c>
      <c r="E106" s="9">
        <v>41</v>
      </c>
      <c r="F106" s="5">
        <f>SUM(D106+E106)</f>
        <v>97</v>
      </c>
      <c r="G106" s="47">
        <f>(F106-C106)</f>
        <v>84</v>
      </c>
      <c r="H106" s="84">
        <v>24209</v>
      </c>
      <c r="J106" s="157">
        <f t="shared" si="1"/>
        <v>51</v>
      </c>
    </row>
    <row r="107" spans="1:10" ht="19.5" x14ac:dyDescent="0.3">
      <c r="A107" s="26" t="s">
        <v>303</v>
      </c>
      <c r="B107" s="7" t="s">
        <v>249</v>
      </c>
      <c r="C107" s="8">
        <v>21</v>
      </c>
      <c r="D107" s="9">
        <v>49</v>
      </c>
      <c r="E107" s="9">
        <v>48</v>
      </c>
      <c r="F107" s="5">
        <f>SUM(D107+E107)</f>
        <v>97</v>
      </c>
      <c r="G107" s="47">
        <f>(F107-C107)</f>
        <v>76</v>
      </c>
      <c r="H107" s="84">
        <v>19717</v>
      </c>
      <c r="J107" s="157">
        <f t="shared" si="1"/>
        <v>64</v>
      </c>
    </row>
    <row r="108" spans="1:10" ht="19.5" x14ac:dyDescent="0.3">
      <c r="A108" s="158" t="s">
        <v>199</v>
      </c>
      <c r="B108" s="7" t="s">
        <v>29</v>
      </c>
      <c r="C108" s="8">
        <v>17</v>
      </c>
      <c r="D108" s="9">
        <v>49</v>
      </c>
      <c r="E108" s="9">
        <v>48</v>
      </c>
      <c r="F108" s="5">
        <f>SUM(D108+E108)</f>
        <v>97</v>
      </c>
      <c r="G108" s="47">
        <f>(F108-C108)</f>
        <v>80</v>
      </c>
      <c r="H108" s="84">
        <v>21129</v>
      </c>
      <c r="J108" s="157">
        <f t="shared" si="1"/>
        <v>60</v>
      </c>
    </row>
    <row r="109" spans="1:10" ht="19.5" x14ac:dyDescent="0.3">
      <c r="A109" s="26" t="s">
        <v>301</v>
      </c>
      <c r="B109" s="7" t="s">
        <v>302</v>
      </c>
      <c r="C109" s="8">
        <v>21</v>
      </c>
      <c r="D109" s="9">
        <v>48</v>
      </c>
      <c r="E109" s="9">
        <v>49</v>
      </c>
      <c r="F109" s="5">
        <f>SUM(D109+E109)</f>
        <v>97</v>
      </c>
      <c r="G109" s="47">
        <f>(F109-C109)</f>
        <v>76</v>
      </c>
      <c r="H109" s="84">
        <v>22630</v>
      </c>
      <c r="J109" s="157">
        <f t="shared" si="1"/>
        <v>56</v>
      </c>
    </row>
    <row r="110" spans="1:10" ht="19.5" x14ac:dyDescent="0.3">
      <c r="A110" s="26" t="s">
        <v>101</v>
      </c>
      <c r="B110" s="7" t="s">
        <v>61</v>
      </c>
      <c r="C110" s="8">
        <v>10</v>
      </c>
      <c r="D110" s="9">
        <v>57</v>
      </c>
      <c r="E110" s="9">
        <v>41</v>
      </c>
      <c r="F110" s="5">
        <f>SUM(D110+E110)</f>
        <v>98</v>
      </c>
      <c r="G110" s="47">
        <f>(F110-C110)</f>
        <v>88</v>
      </c>
      <c r="H110" s="84">
        <v>28111</v>
      </c>
      <c r="J110" s="157">
        <f t="shared" si="1"/>
        <v>41</v>
      </c>
    </row>
    <row r="111" spans="1:10" ht="19.5" x14ac:dyDescent="0.3">
      <c r="A111" s="26" t="s">
        <v>200</v>
      </c>
      <c r="B111" s="7" t="s">
        <v>61</v>
      </c>
      <c r="C111" s="8">
        <v>18</v>
      </c>
      <c r="D111" s="9">
        <v>50</v>
      </c>
      <c r="E111" s="9">
        <v>48</v>
      </c>
      <c r="F111" s="5">
        <f>SUM(D111+E111)</f>
        <v>98</v>
      </c>
      <c r="G111" s="47">
        <f>(F111-C111)</f>
        <v>80</v>
      </c>
      <c r="H111" s="84">
        <v>26516</v>
      </c>
      <c r="J111" s="157">
        <f t="shared" si="1"/>
        <v>45</v>
      </c>
    </row>
    <row r="112" spans="1:10" ht="19.5" x14ac:dyDescent="0.3">
      <c r="A112" s="26" t="s">
        <v>275</v>
      </c>
      <c r="B112" s="7" t="s">
        <v>34</v>
      </c>
      <c r="C112" s="8">
        <v>15</v>
      </c>
      <c r="D112" s="9">
        <v>49</v>
      </c>
      <c r="E112" s="9">
        <v>49</v>
      </c>
      <c r="F112" s="5">
        <f>SUM(D112+E112)</f>
        <v>98</v>
      </c>
      <c r="G112" s="47">
        <f>(F112-C112)</f>
        <v>83</v>
      </c>
      <c r="H112" s="84">
        <v>19806</v>
      </c>
      <c r="J112" s="157">
        <f t="shared" si="1"/>
        <v>64</v>
      </c>
    </row>
    <row r="113" spans="1:10" ht="19.5" x14ac:dyDescent="0.3">
      <c r="A113" s="26" t="s">
        <v>273</v>
      </c>
      <c r="B113" s="7" t="s">
        <v>34</v>
      </c>
      <c r="C113" s="8">
        <v>14</v>
      </c>
      <c r="D113" s="9">
        <v>49</v>
      </c>
      <c r="E113" s="9">
        <v>49</v>
      </c>
      <c r="F113" s="5">
        <f>SUM(D113+E113)</f>
        <v>98</v>
      </c>
      <c r="G113" s="47">
        <f>(F113-C113)</f>
        <v>84</v>
      </c>
      <c r="H113" s="84">
        <v>18731</v>
      </c>
      <c r="J113" s="157">
        <f t="shared" si="1"/>
        <v>66</v>
      </c>
    </row>
    <row r="114" spans="1:10" ht="19.5" x14ac:dyDescent="0.3">
      <c r="A114" s="26" t="s">
        <v>154</v>
      </c>
      <c r="B114" s="7" t="s">
        <v>31</v>
      </c>
      <c r="C114" s="8">
        <v>17</v>
      </c>
      <c r="D114" s="9">
        <v>55</v>
      </c>
      <c r="E114" s="9">
        <v>44</v>
      </c>
      <c r="F114" s="5">
        <f>SUM(D114+E114)</f>
        <v>99</v>
      </c>
      <c r="G114" s="47">
        <f>(F114-C114)</f>
        <v>82</v>
      </c>
      <c r="H114" s="84">
        <v>24594</v>
      </c>
      <c r="J114" s="157">
        <f t="shared" si="1"/>
        <v>50</v>
      </c>
    </row>
    <row r="115" spans="1:10" ht="19.5" x14ac:dyDescent="0.3">
      <c r="A115" s="26" t="s">
        <v>295</v>
      </c>
      <c r="B115" s="7" t="s">
        <v>113</v>
      </c>
      <c r="C115" s="8">
        <v>19</v>
      </c>
      <c r="D115" s="9">
        <v>52</v>
      </c>
      <c r="E115" s="9">
        <v>47</v>
      </c>
      <c r="F115" s="5">
        <f>SUM(D115+E115)</f>
        <v>99</v>
      </c>
      <c r="G115" s="47">
        <f>(F115-C115)</f>
        <v>80</v>
      </c>
      <c r="H115" s="84">
        <v>26445</v>
      </c>
      <c r="J115" s="157">
        <f t="shared" si="1"/>
        <v>45</v>
      </c>
    </row>
    <row r="116" spans="1:10" ht="19.5" x14ac:dyDescent="0.3">
      <c r="A116" s="26" t="s">
        <v>131</v>
      </c>
      <c r="B116" s="7" t="s">
        <v>49</v>
      </c>
      <c r="C116" s="8">
        <v>13</v>
      </c>
      <c r="D116" s="9">
        <v>51</v>
      </c>
      <c r="E116" s="9">
        <v>48</v>
      </c>
      <c r="F116" s="5">
        <f>SUM(D116+E116)</f>
        <v>99</v>
      </c>
      <c r="G116" s="47">
        <f>(F116-C116)</f>
        <v>86</v>
      </c>
      <c r="H116" s="84">
        <v>18041</v>
      </c>
      <c r="J116" s="157">
        <f t="shared" si="1"/>
        <v>68</v>
      </c>
    </row>
    <row r="117" spans="1:10" ht="19.5" x14ac:dyDescent="0.3">
      <c r="A117" s="26" t="s">
        <v>213</v>
      </c>
      <c r="B117" s="7" t="s">
        <v>29</v>
      </c>
      <c r="C117" s="8">
        <v>21</v>
      </c>
      <c r="D117" s="9">
        <v>47</v>
      </c>
      <c r="E117" s="9">
        <v>52</v>
      </c>
      <c r="F117" s="5">
        <f>SUM(D117+E117)</f>
        <v>99</v>
      </c>
      <c r="G117" s="47">
        <f>(F117-C117)</f>
        <v>78</v>
      </c>
      <c r="H117" s="84">
        <v>26540</v>
      </c>
      <c r="J117" s="157">
        <f t="shared" si="1"/>
        <v>45</v>
      </c>
    </row>
    <row r="118" spans="1:10" ht="19.5" x14ac:dyDescent="0.3">
      <c r="A118" s="26" t="s">
        <v>177</v>
      </c>
      <c r="B118" s="7" t="s">
        <v>26</v>
      </c>
      <c r="C118" s="8">
        <v>18</v>
      </c>
      <c r="D118" s="9">
        <v>47</v>
      </c>
      <c r="E118" s="9">
        <v>52</v>
      </c>
      <c r="F118" s="5">
        <f>SUM(D118+E118)</f>
        <v>99</v>
      </c>
      <c r="G118" s="47">
        <f>(F118-C118)</f>
        <v>81</v>
      </c>
      <c r="H118" s="84">
        <v>22238</v>
      </c>
      <c r="J118" s="157">
        <f t="shared" si="1"/>
        <v>57</v>
      </c>
    </row>
    <row r="119" spans="1:10" ht="19.5" x14ac:dyDescent="0.3">
      <c r="A119" s="26" t="s">
        <v>281</v>
      </c>
      <c r="B119" s="7" t="s">
        <v>34</v>
      </c>
      <c r="C119" s="8">
        <v>16</v>
      </c>
      <c r="D119" s="9">
        <v>54</v>
      </c>
      <c r="E119" s="9">
        <v>46</v>
      </c>
      <c r="F119" s="5">
        <f>SUM(D119+E119)</f>
        <v>100</v>
      </c>
      <c r="G119" s="47">
        <f>(F119-C119)</f>
        <v>84</v>
      </c>
      <c r="H119" s="84">
        <v>21309</v>
      </c>
      <c r="J119" s="157">
        <f t="shared" si="1"/>
        <v>59</v>
      </c>
    </row>
    <row r="120" spans="1:10" ht="19.5" x14ac:dyDescent="0.3">
      <c r="A120" s="26" t="s">
        <v>326</v>
      </c>
      <c r="B120" s="7" t="s">
        <v>249</v>
      </c>
      <c r="C120" s="8">
        <v>30</v>
      </c>
      <c r="D120" s="9">
        <v>52</v>
      </c>
      <c r="E120" s="9">
        <v>49</v>
      </c>
      <c r="F120" s="5">
        <f>SUM(D120+E120)</f>
        <v>101</v>
      </c>
      <c r="G120" s="47">
        <f>(F120-C120)</f>
        <v>71</v>
      </c>
      <c r="H120" s="84">
        <v>22945</v>
      </c>
      <c r="J120" s="157">
        <f t="shared" si="1"/>
        <v>55</v>
      </c>
    </row>
    <row r="121" spans="1:10" ht="19.5" x14ac:dyDescent="0.3">
      <c r="A121" s="26" t="s">
        <v>288</v>
      </c>
      <c r="B121" s="7" t="s">
        <v>28</v>
      </c>
      <c r="C121" s="8">
        <v>18</v>
      </c>
      <c r="D121" s="9">
        <v>48</v>
      </c>
      <c r="E121" s="9">
        <v>53</v>
      </c>
      <c r="F121" s="5">
        <f>SUM(D121+E121)</f>
        <v>101</v>
      </c>
      <c r="G121" s="47">
        <f>(F121-C121)</f>
        <v>83</v>
      </c>
      <c r="H121" s="84">
        <v>22058</v>
      </c>
      <c r="J121" s="157">
        <f t="shared" si="1"/>
        <v>57</v>
      </c>
    </row>
    <row r="122" spans="1:10" ht="19.5" x14ac:dyDescent="0.3">
      <c r="A122" s="26" t="s">
        <v>268</v>
      </c>
      <c r="B122" s="7" t="s">
        <v>29</v>
      </c>
      <c r="C122" s="8">
        <v>13</v>
      </c>
      <c r="D122" s="9">
        <v>54</v>
      </c>
      <c r="E122" s="9">
        <v>48</v>
      </c>
      <c r="F122" s="5">
        <f>SUM(D122+E122)</f>
        <v>102</v>
      </c>
      <c r="G122" s="47">
        <f>(F122-C122)</f>
        <v>89</v>
      </c>
      <c r="H122" s="84">
        <v>24521</v>
      </c>
      <c r="J122" s="157">
        <f t="shared" si="1"/>
        <v>51</v>
      </c>
    </row>
    <row r="123" spans="1:10" ht="19.5" x14ac:dyDescent="0.3">
      <c r="A123" s="26" t="s">
        <v>304</v>
      </c>
      <c r="B123" s="7" t="s">
        <v>32</v>
      </c>
      <c r="C123" s="8">
        <v>21</v>
      </c>
      <c r="D123" s="9">
        <v>57</v>
      </c>
      <c r="E123" s="9">
        <v>46</v>
      </c>
      <c r="F123" s="5">
        <f>SUM(D123+E123)</f>
        <v>103</v>
      </c>
      <c r="G123" s="47">
        <f>(F123-C123)</f>
        <v>82</v>
      </c>
      <c r="H123" s="84">
        <v>21119</v>
      </c>
      <c r="J123" s="157">
        <f t="shared" si="1"/>
        <v>60</v>
      </c>
    </row>
    <row r="124" spans="1:10" ht="19.5" x14ac:dyDescent="0.3">
      <c r="A124" s="26" t="s">
        <v>298</v>
      </c>
      <c r="B124" s="7" t="s">
        <v>27</v>
      </c>
      <c r="C124" s="8">
        <v>20</v>
      </c>
      <c r="D124" s="9">
        <v>53</v>
      </c>
      <c r="E124" s="9">
        <v>50</v>
      </c>
      <c r="F124" s="5">
        <f>SUM(D124+E124)</f>
        <v>103</v>
      </c>
      <c r="G124" s="47">
        <f>(F124-C124)</f>
        <v>83</v>
      </c>
      <c r="H124" s="84">
        <v>19267</v>
      </c>
      <c r="J124" s="157">
        <f t="shared" si="1"/>
        <v>65</v>
      </c>
    </row>
    <row r="125" spans="1:10" ht="19.5" x14ac:dyDescent="0.3">
      <c r="A125" s="26" t="s">
        <v>330</v>
      </c>
      <c r="B125" s="7" t="s">
        <v>29</v>
      </c>
      <c r="C125" s="8">
        <v>31</v>
      </c>
      <c r="D125" s="9">
        <v>53</v>
      </c>
      <c r="E125" s="9">
        <v>50</v>
      </c>
      <c r="F125" s="5">
        <f>SUM(D125+E125)</f>
        <v>103</v>
      </c>
      <c r="G125" s="47">
        <f>(F125-C125)</f>
        <v>72</v>
      </c>
      <c r="H125" s="84">
        <v>16882</v>
      </c>
      <c r="J125" s="157">
        <f t="shared" si="1"/>
        <v>72</v>
      </c>
    </row>
    <row r="126" spans="1:10" ht="19.5" x14ac:dyDescent="0.3">
      <c r="A126" s="26" t="s">
        <v>316</v>
      </c>
      <c r="B126" s="7" t="s">
        <v>113</v>
      </c>
      <c r="C126" s="8">
        <v>25</v>
      </c>
      <c r="D126" s="9">
        <v>53</v>
      </c>
      <c r="E126" s="9">
        <v>50</v>
      </c>
      <c r="F126" s="5">
        <f>SUM(D126+E126)</f>
        <v>103</v>
      </c>
      <c r="G126" s="47">
        <f>(F126-C126)</f>
        <v>78</v>
      </c>
      <c r="H126" s="84">
        <v>27996</v>
      </c>
      <c r="J126" s="157">
        <f t="shared" si="1"/>
        <v>41</v>
      </c>
    </row>
    <row r="127" spans="1:10" ht="19.5" x14ac:dyDescent="0.3">
      <c r="A127" s="26" t="s">
        <v>291</v>
      </c>
      <c r="B127" s="7" t="s">
        <v>61</v>
      </c>
      <c r="C127" s="8">
        <v>18</v>
      </c>
      <c r="D127" s="9">
        <v>51</v>
      </c>
      <c r="E127" s="9">
        <v>52</v>
      </c>
      <c r="F127" s="5">
        <f>SUM(D127+E127)</f>
        <v>103</v>
      </c>
      <c r="G127" s="47">
        <f>(F127-C127)</f>
        <v>85</v>
      </c>
      <c r="H127" s="84">
        <v>28354</v>
      </c>
      <c r="J127" s="157">
        <f t="shared" si="1"/>
        <v>40</v>
      </c>
    </row>
    <row r="128" spans="1:10" ht="19.5" x14ac:dyDescent="0.3">
      <c r="A128" s="158" t="s">
        <v>337</v>
      </c>
      <c r="B128" s="7" t="s">
        <v>29</v>
      </c>
      <c r="C128" s="8">
        <v>20</v>
      </c>
      <c r="D128" s="9">
        <v>59</v>
      </c>
      <c r="E128" s="9">
        <v>45</v>
      </c>
      <c r="F128" s="5">
        <f>SUM(D128+E128)</f>
        <v>104</v>
      </c>
      <c r="G128" s="47">
        <f>(F128-C128)</f>
        <v>84</v>
      </c>
      <c r="H128" s="84">
        <v>25038</v>
      </c>
      <c r="J128" s="157">
        <f t="shared" si="1"/>
        <v>49</v>
      </c>
    </row>
    <row r="129" spans="1:10" ht="19.5" x14ac:dyDescent="0.3">
      <c r="A129" s="158" t="s">
        <v>335</v>
      </c>
      <c r="B129" s="7" t="s">
        <v>27</v>
      </c>
      <c r="C129" s="8">
        <v>19</v>
      </c>
      <c r="D129" s="9">
        <v>54</v>
      </c>
      <c r="E129" s="9">
        <v>50</v>
      </c>
      <c r="F129" s="5">
        <f>SUM(D129+E129)</f>
        <v>104</v>
      </c>
      <c r="G129" s="47">
        <f>(F129-C129)</f>
        <v>85</v>
      </c>
      <c r="H129" s="84">
        <v>19894</v>
      </c>
      <c r="J129" s="157">
        <f t="shared" si="1"/>
        <v>63</v>
      </c>
    </row>
    <row r="130" spans="1:10" ht="19.5" x14ac:dyDescent="0.3">
      <c r="A130" s="26" t="s">
        <v>209</v>
      </c>
      <c r="B130" s="7" t="s">
        <v>29</v>
      </c>
      <c r="C130" s="8">
        <v>23</v>
      </c>
      <c r="D130" s="9">
        <v>53</v>
      </c>
      <c r="E130" s="9">
        <v>51</v>
      </c>
      <c r="F130" s="5">
        <f>SUM(D130+E130)</f>
        <v>104</v>
      </c>
      <c r="G130" s="47">
        <f>(F130-C130)</f>
        <v>81</v>
      </c>
      <c r="H130" s="84">
        <v>14661</v>
      </c>
      <c r="J130" s="157">
        <f t="shared" si="1"/>
        <v>78</v>
      </c>
    </row>
    <row r="131" spans="1:10" ht="19.5" x14ac:dyDescent="0.3">
      <c r="A131" s="26" t="s">
        <v>51</v>
      </c>
      <c r="B131" s="7" t="s">
        <v>31</v>
      </c>
      <c r="C131" s="8">
        <v>15</v>
      </c>
      <c r="D131" s="9">
        <v>54</v>
      </c>
      <c r="E131" s="9">
        <v>51</v>
      </c>
      <c r="F131" s="5">
        <f>SUM(D131+E131)</f>
        <v>105</v>
      </c>
      <c r="G131" s="47">
        <f>(F131-C131)</f>
        <v>90</v>
      </c>
      <c r="H131" s="84">
        <v>19578</v>
      </c>
      <c r="J131" s="157">
        <f t="shared" si="1"/>
        <v>64</v>
      </c>
    </row>
    <row r="132" spans="1:10" ht="19.5" x14ac:dyDescent="0.3">
      <c r="A132" s="26" t="s">
        <v>323</v>
      </c>
      <c r="B132" s="7" t="s">
        <v>116</v>
      </c>
      <c r="C132" s="8">
        <v>28</v>
      </c>
      <c r="D132" s="9">
        <v>51</v>
      </c>
      <c r="E132" s="9">
        <v>54</v>
      </c>
      <c r="F132" s="5">
        <f>SUM(D132+E132)</f>
        <v>105</v>
      </c>
      <c r="G132" s="47">
        <f>(F132-C132)</f>
        <v>77</v>
      </c>
      <c r="H132" s="84">
        <v>27032</v>
      </c>
      <c r="J132" s="157">
        <f t="shared" si="1"/>
        <v>44</v>
      </c>
    </row>
    <row r="133" spans="1:10" ht="19.5" x14ac:dyDescent="0.3">
      <c r="A133" s="158" t="s">
        <v>69</v>
      </c>
      <c r="B133" s="7" t="s">
        <v>34</v>
      </c>
      <c r="C133" s="8">
        <v>25</v>
      </c>
      <c r="D133" s="9">
        <v>49</v>
      </c>
      <c r="E133" s="9">
        <v>56</v>
      </c>
      <c r="F133" s="5">
        <f>SUM(D133+E133)</f>
        <v>105</v>
      </c>
      <c r="G133" s="47">
        <f>(F133-C133)</f>
        <v>80</v>
      </c>
      <c r="H133" s="84">
        <v>24186</v>
      </c>
      <c r="J133" s="157">
        <f t="shared" si="1"/>
        <v>52</v>
      </c>
    </row>
    <row r="134" spans="1:10" ht="19.5" x14ac:dyDescent="0.3">
      <c r="A134" s="158" t="s">
        <v>68</v>
      </c>
      <c r="B134" s="7" t="s">
        <v>34</v>
      </c>
      <c r="C134" s="8">
        <v>16</v>
      </c>
      <c r="D134" s="9">
        <v>54</v>
      </c>
      <c r="E134" s="9">
        <v>52</v>
      </c>
      <c r="F134" s="5">
        <f>SUM(D134+E134)</f>
        <v>106</v>
      </c>
      <c r="G134" s="47">
        <f>(F134-C134)</f>
        <v>90</v>
      </c>
      <c r="H134" s="84">
        <v>23877</v>
      </c>
      <c r="J134" s="157">
        <f t="shared" si="1"/>
        <v>52</v>
      </c>
    </row>
    <row r="135" spans="1:10" ht="19.5" x14ac:dyDescent="0.3">
      <c r="A135" s="158" t="s">
        <v>336</v>
      </c>
      <c r="B135" s="7" t="s">
        <v>116</v>
      </c>
      <c r="C135" s="8">
        <v>20</v>
      </c>
      <c r="D135" s="9">
        <v>54</v>
      </c>
      <c r="E135" s="9">
        <v>52</v>
      </c>
      <c r="F135" s="5">
        <f>SUM(D135+E135)</f>
        <v>106</v>
      </c>
      <c r="G135" s="47">
        <f>(F135-C135)</f>
        <v>86</v>
      </c>
      <c r="H135" s="84">
        <v>20442</v>
      </c>
      <c r="J135" s="157">
        <f t="shared" si="1"/>
        <v>62</v>
      </c>
    </row>
    <row r="136" spans="1:10" ht="19.5" x14ac:dyDescent="0.3">
      <c r="A136" s="26" t="s">
        <v>297</v>
      </c>
      <c r="B136" s="7" t="s">
        <v>28</v>
      </c>
      <c r="C136" s="8">
        <v>20</v>
      </c>
      <c r="D136" s="9">
        <v>53</v>
      </c>
      <c r="E136" s="9">
        <v>53</v>
      </c>
      <c r="F136" s="5">
        <f>SUM(D136+E136)</f>
        <v>106</v>
      </c>
      <c r="G136" s="47">
        <f>(F136-C136)</f>
        <v>86</v>
      </c>
      <c r="H136" s="84">
        <v>31267</v>
      </c>
      <c r="J136" s="157">
        <f t="shared" si="1"/>
        <v>32</v>
      </c>
    </row>
    <row r="137" spans="1:10" ht="19.5" x14ac:dyDescent="0.3">
      <c r="A137" s="26" t="s">
        <v>310</v>
      </c>
      <c r="B137" s="7" t="s">
        <v>113</v>
      </c>
      <c r="C137" s="8">
        <v>23</v>
      </c>
      <c r="D137" s="9">
        <v>49</v>
      </c>
      <c r="E137" s="9">
        <v>57</v>
      </c>
      <c r="F137" s="5">
        <f>SUM(D137+E137)</f>
        <v>106</v>
      </c>
      <c r="G137" s="47">
        <f>(F137-C137)</f>
        <v>83</v>
      </c>
      <c r="H137" s="84">
        <v>29849</v>
      </c>
      <c r="J137" s="157">
        <f t="shared" si="1"/>
        <v>36</v>
      </c>
    </row>
    <row r="138" spans="1:10" ht="19.5" x14ac:dyDescent="0.3">
      <c r="A138" s="158" t="s">
        <v>343</v>
      </c>
      <c r="B138" s="7" t="s">
        <v>29</v>
      </c>
      <c r="C138" s="8">
        <v>27</v>
      </c>
      <c r="D138" s="9">
        <v>54</v>
      </c>
      <c r="E138" s="9">
        <v>53</v>
      </c>
      <c r="F138" s="5">
        <f>SUM(D138+E138)</f>
        <v>107</v>
      </c>
      <c r="G138" s="47">
        <f>(F138-C138)</f>
        <v>80</v>
      </c>
      <c r="H138" s="84">
        <v>21613</v>
      </c>
      <c r="J138" s="157">
        <f t="shared" ref="J138:J153" si="2" xml:space="preserve"> DATEDIF(H138,$J$6,"y")</f>
        <v>59</v>
      </c>
    </row>
    <row r="139" spans="1:10" ht="19.5" x14ac:dyDescent="0.3">
      <c r="A139" s="158" t="s">
        <v>204</v>
      </c>
      <c r="B139" s="7" t="s">
        <v>29</v>
      </c>
      <c r="C139" s="8">
        <v>22</v>
      </c>
      <c r="D139" s="9">
        <v>59</v>
      </c>
      <c r="E139" s="9">
        <v>50</v>
      </c>
      <c r="F139" s="5">
        <f>SUM(D139+E139)</f>
        <v>109</v>
      </c>
      <c r="G139" s="47">
        <f>(F139-C139)</f>
        <v>87</v>
      </c>
      <c r="H139" s="84">
        <v>18666</v>
      </c>
      <c r="J139" s="157">
        <f t="shared" si="2"/>
        <v>67</v>
      </c>
    </row>
    <row r="140" spans="1:10" ht="19.5" x14ac:dyDescent="0.3">
      <c r="A140" s="26" t="s">
        <v>306</v>
      </c>
      <c r="B140" s="7" t="s">
        <v>249</v>
      </c>
      <c r="C140" s="8">
        <v>22</v>
      </c>
      <c r="D140" s="9">
        <v>54</v>
      </c>
      <c r="E140" s="9">
        <v>55</v>
      </c>
      <c r="F140" s="5">
        <f>SUM(D140+E140)</f>
        <v>109</v>
      </c>
      <c r="G140" s="47">
        <f>(F140-C140)</f>
        <v>87</v>
      </c>
      <c r="H140" s="84">
        <v>25023</v>
      </c>
      <c r="J140" s="157">
        <f t="shared" si="2"/>
        <v>49</v>
      </c>
    </row>
    <row r="141" spans="1:10" ht="19.5" x14ac:dyDescent="0.3">
      <c r="A141" s="26" t="s">
        <v>311</v>
      </c>
      <c r="B141" s="7" t="s">
        <v>34</v>
      </c>
      <c r="C141" s="8">
        <v>23</v>
      </c>
      <c r="D141" s="9">
        <v>55</v>
      </c>
      <c r="E141" s="9">
        <v>55</v>
      </c>
      <c r="F141" s="5">
        <f>SUM(D141+E141)</f>
        <v>110</v>
      </c>
      <c r="G141" s="47">
        <f>(F141-C141)</f>
        <v>87</v>
      </c>
      <c r="H141" s="84">
        <v>20445</v>
      </c>
      <c r="J141" s="157">
        <f t="shared" si="2"/>
        <v>62</v>
      </c>
    </row>
    <row r="142" spans="1:10" ht="19.5" x14ac:dyDescent="0.3">
      <c r="A142" s="26" t="s">
        <v>319</v>
      </c>
      <c r="B142" s="7" t="s">
        <v>320</v>
      </c>
      <c r="C142" s="8">
        <v>25</v>
      </c>
      <c r="D142" s="9">
        <v>54</v>
      </c>
      <c r="E142" s="9">
        <v>56</v>
      </c>
      <c r="F142" s="5">
        <f>SUM(D142+E142)</f>
        <v>110</v>
      </c>
      <c r="G142" s="47">
        <f>(F142-C142)</f>
        <v>85</v>
      </c>
      <c r="H142" s="84">
        <v>19579</v>
      </c>
      <c r="J142" s="157">
        <f t="shared" si="2"/>
        <v>64</v>
      </c>
    </row>
    <row r="143" spans="1:10" ht="19.5" x14ac:dyDescent="0.3">
      <c r="A143" s="26" t="s">
        <v>314</v>
      </c>
      <c r="B143" s="7" t="s">
        <v>26</v>
      </c>
      <c r="C143" s="8">
        <v>25</v>
      </c>
      <c r="D143" s="9">
        <v>58</v>
      </c>
      <c r="E143" s="9">
        <v>53</v>
      </c>
      <c r="F143" s="5">
        <f>SUM(D143+E143)</f>
        <v>111</v>
      </c>
      <c r="G143" s="47">
        <f>(F143-C143)</f>
        <v>86</v>
      </c>
      <c r="H143" s="84">
        <v>21443</v>
      </c>
      <c r="J143" s="157">
        <f t="shared" si="2"/>
        <v>59</v>
      </c>
    </row>
    <row r="144" spans="1:10" ht="19.5" x14ac:dyDescent="0.3">
      <c r="A144" s="158" t="s">
        <v>341</v>
      </c>
      <c r="B144" s="7" t="s">
        <v>32</v>
      </c>
      <c r="C144" s="8">
        <v>24</v>
      </c>
      <c r="D144" s="9">
        <v>55</v>
      </c>
      <c r="E144" s="9">
        <v>56</v>
      </c>
      <c r="F144" s="5">
        <f>SUM(D144+E144)</f>
        <v>111</v>
      </c>
      <c r="G144" s="47">
        <f>(F144-C144)</f>
        <v>87</v>
      </c>
      <c r="H144" s="84">
        <v>23292</v>
      </c>
      <c r="J144" s="157">
        <f t="shared" si="2"/>
        <v>54</v>
      </c>
    </row>
    <row r="145" spans="1:10" ht="19.5" x14ac:dyDescent="0.3">
      <c r="A145" s="158" t="s">
        <v>81</v>
      </c>
      <c r="B145" s="7" t="s">
        <v>27</v>
      </c>
      <c r="C145" s="8">
        <v>22</v>
      </c>
      <c r="D145" s="9">
        <v>60</v>
      </c>
      <c r="E145" s="9">
        <v>54</v>
      </c>
      <c r="F145" s="5">
        <f>SUM(D145+E145)</f>
        <v>114</v>
      </c>
      <c r="G145" s="47">
        <f>(F145-C145)</f>
        <v>92</v>
      </c>
      <c r="H145" s="84">
        <v>22458</v>
      </c>
      <c r="J145" s="157">
        <f t="shared" si="2"/>
        <v>56</v>
      </c>
    </row>
    <row r="146" spans="1:10" ht="19.5" x14ac:dyDescent="0.3">
      <c r="A146" s="158" t="s">
        <v>125</v>
      </c>
      <c r="B146" s="7" t="s">
        <v>32</v>
      </c>
      <c r="C146" s="8">
        <v>19</v>
      </c>
      <c r="D146" s="9">
        <v>58</v>
      </c>
      <c r="E146" s="9">
        <v>56</v>
      </c>
      <c r="F146" s="5">
        <f>SUM(D146+E146)</f>
        <v>114</v>
      </c>
      <c r="G146" s="47">
        <f>(F146-C146)</f>
        <v>95</v>
      </c>
      <c r="H146" s="84">
        <v>22553</v>
      </c>
      <c r="J146" s="157">
        <f t="shared" si="2"/>
        <v>56</v>
      </c>
    </row>
    <row r="147" spans="1:10" ht="19.5" x14ac:dyDescent="0.3">
      <c r="A147" s="26" t="s">
        <v>327</v>
      </c>
      <c r="B147" s="7" t="s">
        <v>113</v>
      </c>
      <c r="C147" s="8">
        <v>30</v>
      </c>
      <c r="D147" s="9">
        <v>55</v>
      </c>
      <c r="E147" s="9">
        <v>60</v>
      </c>
      <c r="F147" s="5">
        <f>SUM(D147+E147)</f>
        <v>115</v>
      </c>
      <c r="G147" s="47">
        <f>(F147-C147)</f>
        <v>85</v>
      </c>
      <c r="H147" s="84">
        <v>23910</v>
      </c>
      <c r="J147" s="157">
        <f t="shared" si="2"/>
        <v>52</v>
      </c>
    </row>
    <row r="148" spans="1:10" ht="19.5" x14ac:dyDescent="0.3">
      <c r="A148" s="26" t="s">
        <v>328</v>
      </c>
      <c r="B148" s="7" t="s">
        <v>113</v>
      </c>
      <c r="C148" s="8">
        <v>30</v>
      </c>
      <c r="D148" s="9">
        <v>61</v>
      </c>
      <c r="E148" s="9">
        <v>56</v>
      </c>
      <c r="F148" s="5">
        <f>SUM(D148+E148)</f>
        <v>117</v>
      </c>
      <c r="G148" s="47">
        <f>(F148-C148)</f>
        <v>87</v>
      </c>
      <c r="H148" s="84">
        <v>26120</v>
      </c>
      <c r="J148" s="157">
        <f t="shared" si="2"/>
        <v>46</v>
      </c>
    </row>
    <row r="149" spans="1:10" ht="19.5" x14ac:dyDescent="0.3">
      <c r="A149" s="26" t="s">
        <v>331</v>
      </c>
      <c r="B149" s="7" t="s">
        <v>29</v>
      </c>
      <c r="C149" s="8">
        <v>32</v>
      </c>
      <c r="D149" s="9">
        <v>57</v>
      </c>
      <c r="E149" s="9">
        <v>60</v>
      </c>
      <c r="F149" s="5">
        <f>SUM(D149+E149)</f>
        <v>117</v>
      </c>
      <c r="G149" s="47">
        <f>(F149-C149)</f>
        <v>85</v>
      </c>
      <c r="H149" s="84">
        <v>19293</v>
      </c>
      <c r="J149" s="157">
        <f t="shared" si="2"/>
        <v>65</v>
      </c>
    </row>
    <row r="150" spans="1:10" ht="19.5" x14ac:dyDescent="0.3">
      <c r="A150" s="26" t="s">
        <v>325</v>
      </c>
      <c r="B150" s="7" t="s">
        <v>116</v>
      </c>
      <c r="C150" s="8">
        <v>29</v>
      </c>
      <c r="D150" s="9">
        <v>62</v>
      </c>
      <c r="E150" s="9">
        <v>56</v>
      </c>
      <c r="F150" s="5">
        <f>SUM(D150+E150)</f>
        <v>118</v>
      </c>
      <c r="G150" s="47">
        <f>(F150-C150)</f>
        <v>89</v>
      </c>
      <c r="H150" s="84">
        <v>18106</v>
      </c>
      <c r="J150" s="157">
        <f t="shared" si="2"/>
        <v>68</v>
      </c>
    </row>
    <row r="151" spans="1:10" ht="19.5" x14ac:dyDescent="0.3">
      <c r="A151" s="26" t="s">
        <v>333</v>
      </c>
      <c r="B151" s="7" t="s">
        <v>113</v>
      </c>
      <c r="C151" s="8">
        <v>36</v>
      </c>
      <c r="D151" s="9">
        <v>60</v>
      </c>
      <c r="E151" s="9">
        <v>59</v>
      </c>
      <c r="F151" s="5">
        <f>SUM(D151+E151)</f>
        <v>119</v>
      </c>
      <c r="G151" s="47">
        <f>(F151-C151)</f>
        <v>83</v>
      </c>
      <c r="H151" s="84">
        <v>26150</v>
      </c>
      <c r="J151" s="157">
        <f t="shared" si="2"/>
        <v>46</v>
      </c>
    </row>
    <row r="152" spans="1:10" ht="19.5" x14ac:dyDescent="0.3">
      <c r="A152" s="26" t="s">
        <v>345</v>
      </c>
      <c r="B152" s="7" t="s">
        <v>116</v>
      </c>
      <c r="C152" s="8">
        <v>11</v>
      </c>
      <c r="D152" s="9">
        <v>44</v>
      </c>
      <c r="E152" s="9">
        <v>86</v>
      </c>
      <c r="F152" s="5">
        <f>SUM(D152+E152)</f>
        <v>130</v>
      </c>
      <c r="G152" s="47">
        <f>(F152-C152)</f>
        <v>119</v>
      </c>
      <c r="H152" s="84">
        <v>21992</v>
      </c>
      <c r="J152" s="157">
        <f t="shared" si="2"/>
        <v>58</v>
      </c>
    </row>
    <row r="153" spans="1:10" ht="19.5" x14ac:dyDescent="0.3">
      <c r="A153" s="26" t="s">
        <v>317</v>
      </c>
      <c r="B153" s="7" t="s">
        <v>113</v>
      </c>
      <c r="C153" s="8">
        <v>25</v>
      </c>
      <c r="D153" s="9">
        <v>72</v>
      </c>
      <c r="E153" s="9">
        <v>59</v>
      </c>
      <c r="F153" s="5">
        <f>SUM(D153+E153)</f>
        <v>131</v>
      </c>
      <c r="G153" s="47">
        <f>(F153-C153)</f>
        <v>106</v>
      </c>
      <c r="H153" s="84">
        <v>18203</v>
      </c>
      <c r="J153" s="157">
        <f t="shared" si="2"/>
        <v>68</v>
      </c>
    </row>
  </sheetData>
  <sortState ref="A10:H153">
    <sortCondition ref="F10:F153"/>
    <sortCondition ref="E10:E153"/>
    <sortCondition ref="D10:D153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6"/>
  <sheetViews>
    <sheetView zoomScale="85" zoomScaleNormal="85" workbookViewId="0">
      <selection sqref="A1:G1"/>
    </sheetView>
  </sheetViews>
  <sheetFormatPr baseColWidth="10" defaultRowHeight="12.75" x14ac:dyDescent="0.2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 x14ac:dyDescent="0.4">
      <c r="A1" s="109" t="s">
        <v>7</v>
      </c>
      <c r="B1" s="109"/>
      <c r="C1" s="109"/>
      <c r="D1" s="109"/>
      <c r="E1" s="109"/>
      <c r="F1" s="109"/>
      <c r="G1" s="109"/>
    </row>
    <row r="2" spans="1:7" ht="31.5" thickBot="1" x14ac:dyDescent="0.45">
      <c r="A2" s="109" t="s">
        <v>8</v>
      </c>
      <c r="B2" s="109"/>
      <c r="C2" s="109"/>
      <c r="D2" s="109"/>
      <c r="E2" s="109"/>
      <c r="F2" s="109"/>
      <c r="G2" s="109"/>
    </row>
    <row r="3" spans="1:7" ht="26.25" thickBot="1" x14ac:dyDescent="0.4">
      <c r="A3" s="115" t="str">
        <f>'CAB 0-9'!A3:G3</f>
        <v>VILLA GESELL</v>
      </c>
      <c r="B3" s="116"/>
      <c r="C3" s="116"/>
      <c r="D3" s="116"/>
      <c r="E3" s="116"/>
      <c r="F3" s="116"/>
      <c r="G3" s="117"/>
    </row>
    <row r="4" spans="1:7" ht="26.25" thickBot="1" x14ac:dyDescent="0.4">
      <c r="A4" s="115" t="str">
        <f>'CAB 0-9'!A4:G4</f>
        <v>GOLF CLUB</v>
      </c>
      <c r="B4" s="116"/>
      <c r="C4" s="116"/>
      <c r="D4" s="116"/>
      <c r="E4" s="116"/>
      <c r="F4" s="116"/>
      <c r="G4" s="117"/>
    </row>
    <row r="5" spans="1:7" ht="20.25" x14ac:dyDescent="0.3">
      <c r="A5" s="110" t="str">
        <f>'CAB 0-9'!A5:G5</f>
        <v>2° FECHA DE MAYORES</v>
      </c>
      <c r="B5" s="110"/>
      <c r="C5" s="110"/>
      <c r="D5" s="110"/>
      <c r="E5" s="110"/>
      <c r="F5" s="110"/>
      <c r="G5" s="110"/>
    </row>
    <row r="6" spans="1:7" ht="19.5" x14ac:dyDescent="0.3">
      <c r="A6" s="111" t="s">
        <v>6</v>
      </c>
      <c r="B6" s="111"/>
      <c r="C6" s="111"/>
      <c r="D6" s="111"/>
      <c r="E6" s="111"/>
      <c r="F6" s="111"/>
      <c r="G6" s="111"/>
    </row>
    <row r="7" spans="1:7" ht="20.25" thickBot="1" x14ac:dyDescent="0.35">
      <c r="A7" s="121" t="str">
        <f>'CAB 0-9'!A7:G7</f>
        <v>SABADO 03 DE JUNIO DE 2017</v>
      </c>
      <c r="B7" s="121"/>
      <c r="C7" s="121"/>
      <c r="D7" s="121"/>
      <c r="E7" s="121"/>
      <c r="F7" s="121"/>
      <c r="G7" s="121"/>
    </row>
    <row r="8" spans="1:7" s="14" customFormat="1" ht="16.5" thickBot="1" x14ac:dyDescent="0.3">
      <c r="A8" s="118" t="s">
        <v>17</v>
      </c>
      <c r="B8" s="119"/>
      <c r="C8" s="119"/>
      <c r="D8" s="119"/>
      <c r="E8" s="119"/>
      <c r="F8" s="119"/>
      <c r="G8" s="120"/>
    </row>
    <row r="9" spans="1:7" s="14" customFormat="1" ht="16.5" thickBot="1" x14ac:dyDescent="0.3">
      <c r="A9" s="20" t="s">
        <v>0</v>
      </c>
      <c r="B9" s="21" t="s">
        <v>13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12</v>
      </c>
    </row>
    <row r="10" spans="1:7" s="14" customFormat="1" ht="15.75" x14ac:dyDescent="0.25">
      <c r="A10" s="15" t="s">
        <v>218</v>
      </c>
      <c r="B10" s="55" t="s">
        <v>26</v>
      </c>
      <c r="C10" s="56">
        <v>2</v>
      </c>
      <c r="D10" s="55">
        <v>38</v>
      </c>
      <c r="E10" s="55">
        <v>36</v>
      </c>
      <c r="F10" s="18">
        <f>SUM(D10+E10)</f>
        <v>74</v>
      </c>
      <c r="G10" s="152" t="s">
        <v>12</v>
      </c>
    </row>
    <row r="11" spans="1:7" s="14" customFormat="1" ht="15.75" x14ac:dyDescent="0.25">
      <c r="A11" s="15" t="s">
        <v>76</v>
      </c>
      <c r="B11" s="55" t="s">
        <v>28</v>
      </c>
      <c r="C11" s="56">
        <v>0</v>
      </c>
      <c r="D11" s="55">
        <v>40</v>
      </c>
      <c r="E11" s="55">
        <v>35</v>
      </c>
      <c r="F11" s="18">
        <f>SUM(D11+E11)</f>
        <v>75</v>
      </c>
      <c r="G11" s="152" t="s">
        <v>12</v>
      </c>
    </row>
    <row r="12" spans="1:7" s="14" customFormat="1" ht="15.75" x14ac:dyDescent="0.25">
      <c r="A12" s="15" t="s">
        <v>160</v>
      </c>
      <c r="B12" s="55" t="s">
        <v>215</v>
      </c>
      <c r="C12" s="56">
        <v>1</v>
      </c>
      <c r="D12" s="55">
        <v>37</v>
      </c>
      <c r="E12" s="55">
        <v>38</v>
      </c>
      <c r="F12" s="18">
        <f>SUM(D12+E12)</f>
        <v>75</v>
      </c>
      <c r="G12" s="152" t="s">
        <v>12</v>
      </c>
    </row>
    <row r="13" spans="1:7" ht="13.5" thickBot="1" x14ac:dyDescent="0.25"/>
    <row r="14" spans="1:7" ht="16.5" thickBot="1" x14ac:dyDescent="0.3">
      <c r="A14" s="118" t="s">
        <v>9</v>
      </c>
      <c r="B14" s="119"/>
      <c r="C14" s="119"/>
      <c r="D14" s="119"/>
      <c r="E14" s="119"/>
      <c r="F14" s="119"/>
      <c r="G14" s="120"/>
    </row>
    <row r="15" spans="1:7" s="14" customFormat="1" ht="16.5" thickBot="1" x14ac:dyDescent="0.3">
      <c r="A15" s="20" t="s">
        <v>0</v>
      </c>
      <c r="B15" s="21" t="s">
        <v>13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</row>
    <row r="16" spans="1:7" s="14" customFormat="1" ht="15.75" x14ac:dyDescent="0.25">
      <c r="A16" s="15" t="str">
        <f>'CAB 0-9'!A10</f>
        <v>EZPELETA LEANDRO ESTEBAN</v>
      </c>
      <c r="B16" s="55" t="str">
        <f>'CAB 0-9'!B10</f>
        <v>VGGC</v>
      </c>
      <c r="C16" s="56">
        <f>'CAB 0-9'!C10</f>
        <v>9</v>
      </c>
      <c r="D16" s="55">
        <f>'CAB 0-9'!D10</f>
        <v>41</v>
      </c>
      <c r="E16" s="55">
        <f>'CAB 0-9'!E10</f>
        <v>36</v>
      </c>
      <c r="F16" s="18">
        <f>SUM(D16+E16)</f>
        <v>77</v>
      </c>
      <c r="G16" s="19">
        <f>(F16-C16)</f>
        <v>68</v>
      </c>
    </row>
    <row r="17" spans="1:7" s="14" customFormat="1" ht="15.75" x14ac:dyDescent="0.25">
      <c r="A17" s="15" t="str">
        <f>'CAB 0-9'!A11</f>
        <v xml:space="preserve">FRANCO ADRIAN ALEJANDRO </v>
      </c>
      <c r="B17" s="55" t="str">
        <f>'CAB 0-9'!B11</f>
        <v>VGGC</v>
      </c>
      <c r="C17" s="56">
        <f>'CAB 0-9'!C11</f>
        <v>8</v>
      </c>
      <c r="D17" s="55">
        <f>'CAB 0-9'!D11</f>
        <v>41</v>
      </c>
      <c r="E17" s="55">
        <f>'CAB 0-9'!E11</f>
        <v>38</v>
      </c>
      <c r="F17" s="18">
        <f t="shared" ref="F17:F18" si="0">SUM(D17+E17)</f>
        <v>79</v>
      </c>
      <c r="G17" s="19">
        <f t="shared" ref="G17:G18" si="1">(F17-C17)</f>
        <v>71</v>
      </c>
    </row>
    <row r="18" spans="1:7" s="14" customFormat="1" ht="15.75" x14ac:dyDescent="0.25">
      <c r="A18" s="15" t="str">
        <f>'CAB 0-9'!A12</f>
        <v>ULLUA JULIAN</v>
      </c>
      <c r="B18" s="55" t="str">
        <f>'CAB 0-9'!B12</f>
        <v>NGC</v>
      </c>
      <c r="C18" s="56">
        <f>'CAB 0-9'!C12</f>
        <v>6</v>
      </c>
      <c r="D18" s="55">
        <f>'CAB 0-9'!D12</f>
        <v>40</v>
      </c>
      <c r="E18" s="55">
        <f>'CAB 0-9'!E12</f>
        <v>37</v>
      </c>
      <c r="F18" s="18">
        <f t="shared" si="0"/>
        <v>77</v>
      </c>
      <c r="G18" s="19">
        <f t="shared" si="1"/>
        <v>71</v>
      </c>
    </row>
    <row r="19" spans="1:7" ht="13.5" thickBot="1" x14ac:dyDescent="0.25"/>
    <row r="20" spans="1:7" ht="16.5" thickBot="1" x14ac:dyDescent="0.3">
      <c r="A20" s="118" t="s">
        <v>10</v>
      </c>
      <c r="B20" s="119"/>
      <c r="C20" s="119"/>
      <c r="D20" s="119"/>
      <c r="E20" s="119"/>
      <c r="F20" s="119"/>
      <c r="G20" s="120"/>
    </row>
    <row r="21" spans="1:7" s="14" customFormat="1" ht="16.5" thickBot="1" x14ac:dyDescent="0.3">
      <c r="A21" s="20" t="s">
        <v>0</v>
      </c>
      <c r="B21" s="21" t="s">
        <v>13</v>
      </c>
      <c r="C21" s="20" t="s">
        <v>1</v>
      </c>
      <c r="D21" s="20" t="s">
        <v>2</v>
      </c>
      <c r="E21" s="20" t="s">
        <v>3</v>
      </c>
      <c r="F21" s="20" t="s">
        <v>4</v>
      </c>
      <c r="G21" s="20" t="s">
        <v>5</v>
      </c>
    </row>
    <row r="22" spans="1:7" s="14" customFormat="1" ht="15.75" x14ac:dyDescent="0.25">
      <c r="A22" s="15" t="str">
        <f>'CAB 10-16'!A10</f>
        <v xml:space="preserve">IPORRE RAUL </v>
      </c>
      <c r="B22" s="16" t="str">
        <f>'CAB 10-16'!B10</f>
        <v>VGGC</v>
      </c>
      <c r="C22" s="17">
        <f>'CAB 10-16'!C10</f>
        <v>16</v>
      </c>
      <c r="D22" s="16">
        <f>'CAB 10-16'!D10</f>
        <v>45</v>
      </c>
      <c r="E22" s="16">
        <f>'CAB 10-16'!E10</f>
        <v>41</v>
      </c>
      <c r="F22" s="18">
        <f>SUM(D22+E22)</f>
        <v>86</v>
      </c>
      <c r="G22" s="19">
        <f>(F22-C22)</f>
        <v>70</v>
      </c>
    </row>
    <row r="23" spans="1:7" s="14" customFormat="1" ht="15.75" x14ac:dyDescent="0.25">
      <c r="A23" s="15" t="str">
        <f>'CAB 10-16'!A11</f>
        <v>GAGO FAVIO DANIEL</v>
      </c>
      <c r="B23" s="16" t="str">
        <f>'CAB 10-16'!B11</f>
        <v>VGGC</v>
      </c>
      <c r="C23" s="17">
        <f>'CAB 10-16'!C11</f>
        <v>13</v>
      </c>
      <c r="D23" s="16">
        <f>'CAB 10-16'!D11</f>
        <v>43</v>
      </c>
      <c r="E23" s="16">
        <f>'CAB 10-16'!E11</f>
        <v>40</v>
      </c>
      <c r="F23" s="18">
        <f>SUM(D23+E23)</f>
        <v>83</v>
      </c>
      <c r="G23" s="19">
        <f>(F23-C23)</f>
        <v>70</v>
      </c>
    </row>
    <row r="24" spans="1:7" s="14" customFormat="1" ht="15.75" x14ac:dyDescent="0.25">
      <c r="A24" s="15" t="str">
        <f>'CAB 10-16'!A12</f>
        <v>BARRETO SERGIO ROBERTO</v>
      </c>
      <c r="B24" s="16" t="str">
        <f>'CAB 10-16'!B12</f>
        <v>EVTGC</v>
      </c>
      <c r="C24" s="17">
        <f>'CAB 10-16'!C12</f>
        <v>14</v>
      </c>
      <c r="D24" s="16">
        <f>'CAB 10-16'!D12</f>
        <v>43</v>
      </c>
      <c r="E24" s="16">
        <f>'CAB 10-16'!E12</f>
        <v>41</v>
      </c>
      <c r="F24" s="18">
        <f>SUM(D24+E24)</f>
        <v>84</v>
      </c>
      <c r="G24" s="19">
        <f>(F24-C24)</f>
        <v>70</v>
      </c>
    </row>
    <row r="25" spans="1:7" ht="13.5" thickBot="1" x14ac:dyDescent="0.25"/>
    <row r="26" spans="1:7" ht="16.5" thickBot="1" x14ac:dyDescent="0.3">
      <c r="A26" s="118" t="s">
        <v>18</v>
      </c>
      <c r="B26" s="119"/>
      <c r="C26" s="119"/>
      <c r="D26" s="119"/>
      <c r="E26" s="119"/>
      <c r="F26" s="119"/>
      <c r="G26" s="120"/>
    </row>
    <row r="27" spans="1:7" s="14" customFormat="1" ht="16.5" thickBot="1" x14ac:dyDescent="0.3">
      <c r="A27" s="20" t="s">
        <v>0</v>
      </c>
      <c r="B27" s="21" t="s">
        <v>13</v>
      </c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</row>
    <row r="28" spans="1:7" s="14" customFormat="1" ht="15.75" x14ac:dyDescent="0.25">
      <c r="A28" s="15" t="str">
        <f>'CAB 17-24'!A10</f>
        <v>GONZALEZ ALBERTO</v>
      </c>
      <c r="B28" s="16" t="str">
        <f>'CAB 17-24'!B10</f>
        <v>SPGC</v>
      </c>
      <c r="C28" s="17">
        <f>'CAB 17-24'!C10</f>
        <v>23</v>
      </c>
      <c r="D28" s="16">
        <f>'CAB 17-24'!D10</f>
        <v>49</v>
      </c>
      <c r="E28" s="16">
        <f>'CAB 17-24'!E10</f>
        <v>46</v>
      </c>
      <c r="F28" s="18">
        <f>SUM(D28+E28)</f>
        <v>95</v>
      </c>
      <c r="G28" s="19">
        <f>(F28-C28)</f>
        <v>72</v>
      </c>
    </row>
    <row r="29" spans="1:7" s="14" customFormat="1" ht="15.75" x14ac:dyDescent="0.25">
      <c r="A29" s="15" t="str">
        <f>'CAB 17-24'!A11</f>
        <v xml:space="preserve">ZURZOLO GABRIEL </v>
      </c>
      <c r="B29" s="16" t="str">
        <f>'CAB 17-24'!B11</f>
        <v>VGGC</v>
      </c>
      <c r="C29" s="17">
        <f>'CAB 17-24'!C11</f>
        <v>17</v>
      </c>
      <c r="D29" s="16">
        <f>'CAB 17-24'!D11</f>
        <v>47</v>
      </c>
      <c r="E29" s="16">
        <f>'CAB 17-24'!E11</f>
        <v>44</v>
      </c>
      <c r="F29" s="18">
        <f>SUM(D29+E29)</f>
        <v>91</v>
      </c>
      <c r="G29" s="19">
        <f>(F29-C29)</f>
        <v>74</v>
      </c>
    </row>
    <row r="30" spans="1:7" s="14" customFormat="1" ht="15.75" x14ac:dyDescent="0.25">
      <c r="A30" s="15" t="str">
        <f>'CAB 17-24'!A12</f>
        <v>BOYNE DANIEL CESAR</v>
      </c>
      <c r="B30" s="16" t="str">
        <f>'CAB 17-24'!B12</f>
        <v>EVTGC</v>
      </c>
      <c r="C30" s="17">
        <f>'CAB 17-24'!C12</f>
        <v>18</v>
      </c>
      <c r="D30" s="16">
        <f>'CAB 17-24'!D12</f>
        <v>50</v>
      </c>
      <c r="E30" s="16">
        <f>'CAB 17-24'!E12</f>
        <v>43</v>
      </c>
      <c r="F30" s="18">
        <f>SUM(D30+E30)</f>
        <v>93</v>
      </c>
      <c r="G30" s="19">
        <f>(F30-C30)</f>
        <v>75</v>
      </c>
    </row>
    <row r="31" spans="1:7" ht="13.5" thickBot="1" x14ac:dyDescent="0.25"/>
    <row r="32" spans="1:7" ht="16.5" thickBot="1" x14ac:dyDescent="0.3">
      <c r="A32" s="118" t="s">
        <v>11</v>
      </c>
      <c r="B32" s="119"/>
      <c r="C32" s="119"/>
      <c r="D32" s="119"/>
      <c r="E32" s="119"/>
      <c r="F32" s="119"/>
      <c r="G32" s="120"/>
    </row>
    <row r="33" spans="1:7" s="14" customFormat="1" ht="16.5" thickBot="1" x14ac:dyDescent="0.3">
      <c r="A33" s="20" t="s">
        <v>0</v>
      </c>
      <c r="B33" s="21" t="s">
        <v>13</v>
      </c>
      <c r="C33" s="20" t="s">
        <v>1</v>
      </c>
      <c r="D33" s="20" t="s">
        <v>2</v>
      </c>
      <c r="E33" s="20" t="s">
        <v>3</v>
      </c>
      <c r="F33" s="20" t="s">
        <v>4</v>
      </c>
      <c r="G33" s="20" t="s">
        <v>5</v>
      </c>
    </row>
    <row r="34" spans="1:7" s="14" customFormat="1" ht="15.75" x14ac:dyDescent="0.25">
      <c r="A34" s="15" t="str">
        <f>'CAB 25-36'!A10</f>
        <v>MUNGIELLO FABIAN AGUSTIN</v>
      </c>
      <c r="B34" s="16" t="str">
        <f>'CAB 25-36'!B10</f>
        <v>STGC</v>
      </c>
      <c r="C34" s="17">
        <f>'CAB 25-36'!C10</f>
        <v>30</v>
      </c>
      <c r="D34" s="16">
        <f>'CAB 25-36'!D10</f>
        <v>52</v>
      </c>
      <c r="E34" s="16">
        <f>'CAB 25-36'!E10</f>
        <v>49</v>
      </c>
      <c r="F34" s="18">
        <f>SUM(D34+E34)</f>
        <v>101</v>
      </c>
      <c r="G34" s="19">
        <f>(F34-C34)</f>
        <v>71</v>
      </c>
    </row>
    <row r="35" spans="1:7" s="14" customFormat="1" ht="15.75" x14ac:dyDescent="0.25">
      <c r="A35" s="15" t="str">
        <f>'CAB 25-36'!A11</f>
        <v>GIORGIO RUBEN HORACIO</v>
      </c>
      <c r="B35" s="16" t="str">
        <f>'CAB 25-36'!B11</f>
        <v>VGGC</v>
      </c>
      <c r="C35" s="17">
        <f>'CAB 25-36'!C11</f>
        <v>31</v>
      </c>
      <c r="D35" s="16">
        <f>'CAB 25-36'!D11</f>
        <v>53</v>
      </c>
      <c r="E35" s="16">
        <f>'CAB 25-36'!E11</f>
        <v>50</v>
      </c>
      <c r="F35" s="18">
        <f>SUM(D35+E35)</f>
        <v>103</v>
      </c>
      <c r="G35" s="19">
        <f>(F35-C35)</f>
        <v>72</v>
      </c>
    </row>
    <row r="36" spans="1:7" s="14" customFormat="1" ht="15.75" x14ac:dyDescent="0.25">
      <c r="A36" s="15" t="str">
        <f>'CAB 25-36'!A12</f>
        <v>CAMPOSANOJUAN JOSE</v>
      </c>
      <c r="B36" s="16" t="str">
        <f>'CAB 25-36'!B12</f>
        <v>CEGC</v>
      </c>
      <c r="C36" s="17">
        <f>'CAB 25-36'!C12</f>
        <v>28</v>
      </c>
      <c r="D36" s="16">
        <f>'CAB 25-36'!D12</f>
        <v>51</v>
      </c>
      <c r="E36" s="16">
        <f>'CAB 25-36'!E12</f>
        <v>54</v>
      </c>
      <c r="F36" s="18">
        <f>SUM(D36+E36)</f>
        <v>105</v>
      </c>
      <c r="G36" s="19">
        <f>(F36-C36)</f>
        <v>77</v>
      </c>
    </row>
    <row r="37" spans="1:7" ht="13.5" thickBot="1" x14ac:dyDescent="0.25"/>
    <row r="38" spans="1:7" ht="16.5" thickBot="1" x14ac:dyDescent="0.3">
      <c r="A38" s="118" t="s">
        <v>82</v>
      </c>
      <c r="B38" s="119"/>
      <c r="C38" s="119"/>
      <c r="D38" s="119"/>
      <c r="E38" s="119"/>
      <c r="F38" s="119"/>
      <c r="G38" s="120"/>
    </row>
    <row r="39" spans="1:7" s="14" customFormat="1" ht="16.5" thickBot="1" x14ac:dyDescent="0.3">
      <c r="A39" s="20" t="s">
        <v>14</v>
      </c>
      <c r="B39" s="21" t="s">
        <v>13</v>
      </c>
      <c r="C39" s="20" t="s">
        <v>1</v>
      </c>
      <c r="D39" s="20" t="s">
        <v>2</v>
      </c>
      <c r="E39" s="20" t="s">
        <v>3</v>
      </c>
      <c r="F39" s="20" t="s">
        <v>4</v>
      </c>
      <c r="G39" s="20" t="s">
        <v>5</v>
      </c>
    </row>
    <row r="40" spans="1:7" s="14" customFormat="1" ht="15.75" x14ac:dyDescent="0.25">
      <c r="A40" s="15" t="str">
        <f>DAM!A10</f>
        <v>SALERES MARIA LOURDES</v>
      </c>
      <c r="B40" s="16" t="str">
        <f>DAM!B10</f>
        <v>MDPGC</v>
      </c>
      <c r="C40" s="17">
        <f>DAM!C10</f>
        <v>4</v>
      </c>
      <c r="D40" s="16">
        <f>DAM!D10</f>
        <v>39</v>
      </c>
      <c r="E40" s="16">
        <f>DAM!E10</f>
        <v>42</v>
      </c>
      <c r="F40" s="18">
        <f>SUM(D40+E40)</f>
        <v>81</v>
      </c>
      <c r="G40" s="19">
        <f>(F40-C40)</f>
        <v>77</v>
      </c>
    </row>
    <row r="41" spans="1:7" s="14" customFormat="1" ht="15.75" x14ac:dyDescent="0.25">
      <c r="A41" s="15" t="str">
        <f>DAM!A11</f>
        <v>ARGERICH CONSTANZA</v>
      </c>
      <c r="B41" s="16" t="str">
        <f>DAM!B11</f>
        <v>SPGC</v>
      </c>
      <c r="C41" s="17">
        <f>DAM!C11</f>
        <v>11</v>
      </c>
      <c r="D41" s="16">
        <f>DAM!D11</f>
        <v>48</v>
      </c>
      <c r="E41" s="16">
        <f>DAM!E11</f>
        <v>41</v>
      </c>
      <c r="F41" s="18">
        <f>SUM(D41+E41)</f>
        <v>89</v>
      </c>
      <c r="G41" s="19">
        <f>(F41-C41)</f>
        <v>78</v>
      </c>
    </row>
    <row r="43" spans="1:7" ht="16.5" thickBot="1" x14ac:dyDescent="0.3">
      <c r="A43" s="118" t="s">
        <v>83</v>
      </c>
      <c r="B43" s="119"/>
      <c r="C43" s="119"/>
      <c r="D43" s="119"/>
      <c r="E43" s="119"/>
      <c r="F43" s="119"/>
      <c r="G43" s="120"/>
    </row>
    <row r="44" spans="1:7" ht="16.5" thickBot="1" x14ac:dyDescent="0.3">
      <c r="A44" s="20" t="s">
        <v>14</v>
      </c>
      <c r="B44" s="21" t="s">
        <v>13</v>
      </c>
      <c r="C44" s="20" t="s">
        <v>1</v>
      </c>
      <c r="D44" s="20" t="s">
        <v>2</v>
      </c>
      <c r="E44" s="20" t="s">
        <v>3</v>
      </c>
      <c r="F44" s="20" t="s">
        <v>4</v>
      </c>
      <c r="G44" s="20" t="s">
        <v>5</v>
      </c>
    </row>
    <row r="45" spans="1:7" s="14" customFormat="1" ht="15.75" x14ac:dyDescent="0.25">
      <c r="A45" s="15" t="str">
        <f>DAM!A22</f>
        <v xml:space="preserve">GIACCIO CLAUDIA </v>
      </c>
      <c r="B45" s="16" t="str">
        <f>DAM!B22</f>
        <v>VGGC</v>
      </c>
      <c r="C45" s="17">
        <f>DAM!C22</f>
        <v>27</v>
      </c>
      <c r="D45" s="16">
        <f>DAM!D22</f>
        <v>54</v>
      </c>
      <c r="E45" s="16">
        <f>DAM!E22</f>
        <v>53</v>
      </c>
      <c r="F45" s="18">
        <f>DAM!F22</f>
        <v>107</v>
      </c>
      <c r="G45" s="19">
        <f>DAM!G22</f>
        <v>80</v>
      </c>
    </row>
    <row r="46" spans="1:7" s="14" customFormat="1" ht="15.75" x14ac:dyDescent="0.25">
      <c r="A46" s="15" t="str">
        <f>DAM!A23</f>
        <v>EQUIZA IRENE</v>
      </c>
      <c r="B46" s="16" t="str">
        <f>DAM!B23</f>
        <v>TGC</v>
      </c>
      <c r="C46" s="17">
        <f>DAM!C23</f>
        <v>25</v>
      </c>
      <c r="D46" s="16">
        <f>DAM!D23</f>
        <v>49</v>
      </c>
      <c r="E46" s="16">
        <f>DAM!E23</f>
        <v>56</v>
      </c>
      <c r="F46" s="18">
        <f>DAM!F23</f>
        <v>105</v>
      </c>
      <c r="G46" s="19">
        <f>DAM!G23</f>
        <v>80</v>
      </c>
    </row>
  </sheetData>
  <mergeCells count="14">
    <mergeCell ref="A6:G6"/>
    <mergeCell ref="A43:G43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5"/>
  <sheetViews>
    <sheetView zoomScaleNormal="100" workbookViewId="0">
      <selection sqref="A1:E1"/>
    </sheetView>
  </sheetViews>
  <sheetFormatPr baseColWidth="10" defaultRowHeight="15" x14ac:dyDescent="0.25"/>
  <cols>
    <col min="1" max="1" width="6.42578125" style="51" bestFit="1" customWidth="1"/>
    <col min="2" max="5" width="21.7109375" customWidth="1"/>
    <col min="6" max="6" width="4" customWidth="1"/>
    <col min="7" max="7" width="4" bestFit="1" customWidth="1"/>
  </cols>
  <sheetData>
    <row r="1" spans="1:8" s="48" customFormat="1" ht="25.5" customHeight="1" x14ac:dyDescent="0.4">
      <c r="A1" s="134" t="s">
        <v>126</v>
      </c>
      <c r="B1" s="134"/>
      <c r="C1" s="134"/>
      <c r="D1" s="134"/>
      <c r="E1" s="134"/>
    </row>
    <row r="2" spans="1:8" s="1" customFormat="1" ht="27" thickBot="1" x14ac:dyDescent="0.45">
      <c r="A2" s="135" t="s">
        <v>53</v>
      </c>
      <c r="B2" s="135"/>
      <c r="C2" s="135"/>
      <c r="D2" s="135"/>
      <c r="E2" s="135"/>
    </row>
    <row r="3" spans="1:8" s="14" customFormat="1" ht="16.5" thickBot="1" x14ac:dyDescent="0.3">
      <c r="A3" s="136" t="s">
        <v>63</v>
      </c>
      <c r="B3" s="137"/>
      <c r="C3" s="137"/>
      <c r="D3" s="137"/>
      <c r="E3" s="138"/>
    </row>
    <row r="4" spans="1:8" s="49" customFormat="1" ht="15.75" x14ac:dyDescent="0.25">
      <c r="A4" s="139" t="s">
        <v>129</v>
      </c>
      <c r="B4" s="139"/>
      <c r="C4" s="139"/>
      <c r="D4" s="139"/>
      <c r="E4" s="139"/>
    </row>
    <row r="5" spans="1:8" s="49" customFormat="1" ht="16.5" thickBot="1" x14ac:dyDescent="0.3">
      <c r="A5" s="140" t="s">
        <v>128</v>
      </c>
      <c r="B5" s="140"/>
      <c r="C5" s="140"/>
      <c r="D5" s="140"/>
      <c r="E5" s="140"/>
    </row>
    <row r="6" spans="1:8" ht="13.5" thickBot="1" x14ac:dyDescent="0.25">
      <c r="A6" s="122" t="s">
        <v>52</v>
      </c>
      <c r="B6" s="123"/>
      <c r="C6" s="123"/>
      <c r="D6" s="123"/>
      <c r="E6" s="124"/>
      <c r="F6" s="50"/>
      <c r="G6" s="63"/>
      <c r="H6" s="63"/>
    </row>
    <row r="7" spans="1:8" ht="12.75" x14ac:dyDescent="0.2">
      <c r="A7" s="64">
        <v>0.34027777777777801</v>
      </c>
      <c r="B7" s="65" t="s">
        <v>130</v>
      </c>
      <c r="C7" s="66" t="s">
        <v>131</v>
      </c>
      <c r="D7" s="66" t="s">
        <v>132</v>
      </c>
      <c r="E7" s="67" t="s">
        <v>133</v>
      </c>
      <c r="F7" s="50">
        <f t="shared" ref="F7:F39" si="0">COUNTA(B7,C7,D7,E7)</f>
        <v>4</v>
      </c>
      <c r="G7" s="63"/>
      <c r="H7" s="63"/>
    </row>
    <row r="8" spans="1:8" ht="12.75" x14ac:dyDescent="0.2">
      <c r="A8" s="68">
        <v>0.34722222222222199</v>
      </c>
      <c r="B8" s="69" t="s">
        <v>134</v>
      </c>
      <c r="C8" s="70" t="s">
        <v>135</v>
      </c>
      <c r="D8" s="70" t="s">
        <v>136</v>
      </c>
      <c r="E8" s="71"/>
      <c r="F8" s="50">
        <f t="shared" si="0"/>
        <v>3</v>
      </c>
      <c r="G8" s="63"/>
      <c r="H8" s="63"/>
    </row>
    <row r="9" spans="1:8" ht="12.75" x14ac:dyDescent="0.2">
      <c r="A9" s="68">
        <v>0.35416666666666702</v>
      </c>
      <c r="B9" s="69" t="s">
        <v>137</v>
      </c>
      <c r="C9" s="70" t="s">
        <v>84</v>
      </c>
      <c r="D9" s="70" t="s">
        <v>138</v>
      </c>
      <c r="E9" s="71"/>
      <c r="F9" s="50">
        <f t="shared" si="0"/>
        <v>3</v>
      </c>
      <c r="G9" s="63"/>
      <c r="H9" s="63"/>
    </row>
    <row r="10" spans="1:8" ht="12.75" x14ac:dyDescent="0.2">
      <c r="A10" s="68">
        <v>0.36111111111111099</v>
      </c>
      <c r="B10" s="69" t="s">
        <v>139</v>
      </c>
      <c r="C10" s="87" t="s">
        <v>140</v>
      </c>
      <c r="D10" s="70" t="s">
        <v>141</v>
      </c>
      <c r="E10" s="71" t="s">
        <v>142</v>
      </c>
      <c r="F10" s="50">
        <v>3</v>
      </c>
      <c r="G10" s="63"/>
      <c r="H10" s="63"/>
    </row>
    <row r="11" spans="1:8" ht="12.75" x14ac:dyDescent="0.2">
      <c r="A11" s="68">
        <v>0.36805555555555503</v>
      </c>
      <c r="B11" s="86" t="s">
        <v>143</v>
      </c>
      <c r="C11" s="70" t="s">
        <v>38</v>
      </c>
      <c r="D11" s="70" t="s">
        <v>144</v>
      </c>
      <c r="E11" s="71" t="s">
        <v>108</v>
      </c>
      <c r="F11" s="50">
        <v>3</v>
      </c>
      <c r="G11" s="63"/>
      <c r="H11" s="63"/>
    </row>
    <row r="12" spans="1:8" ht="13.5" thickBot="1" x14ac:dyDescent="0.25">
      <c r="A12" s="72">
        <v>0.375</v>
      </c>
      <c r="B12" s="73" t="s">
        <v>145</v>
      </c>
      <c r="C12" s="74" t="s">
        <v>146</v>
      </c>
      <c r="D12" s="74" t="s">
        <v>72</v>
      </c>
      <c r="E12" s="88" t="s">
        <v>147</v>
      </c>
      <c r="F12" s="50">
        <v>3</v>
      </c>
      <c r="G12" s="63"/>
      <c r="H12" s="63"/>
    </row>
    <row r="13" spans="1:8" ht="13.5" thickBot="1" x14ac:dyDescent="0.25">
      <c r="A13" s="122" t="s">
        <v>56</v>
      </c>
      <c r="B13" s="123"/>
      <c r="C13" s="123"/>
      <c r="D13" s="123"/>
      <c r="E13" s="124"/>
      <c r="F13" s="57">
        <f t="shared" si="0"/>
        <v>0</v>
      </c>
      <c r="G13" s="63"/>
      <c r="H13" s="63"/>
    </row>
    <row r="14" spans="1:8" ht="12.75" x14ac:dyDescent="0.2">
      <c r="A14" s="64">
        <v>0.34027777777777801</v>
      </c>
      <c r="B14" s="65" t="s">
        <v>89</v>
      </c>
      <c r="C14" s="66" t="s">
        <v>91</v>
      </c>
      <c r="D14" s="66" t="s">
        <v>148</v>
      </c>
      <c r="E14" s="67" t="s">
        <v>149</v>
      </c>
      <c r="F14" s="50">
        <f t="shared" si="0"/>
        <v>4</v>
      </c>
      <c r="G14" s="63"/>
      <c r="H14" s="63"/>
    </row>
    <row r="15" spans="1:8" ht="12.75" x14ac:dyDescent="0.2">
      <c r="A15" s="68">
        <v>0.34722222222222199</v>
      </c>
      <c r="B15" s="69" t="s">
        <v>150</v>
      </c>
      <c r="C15" s="70" t="s">
        <v>151</v>
      </c>
      <c r="D15" s="70" t="s">
        <v>98</v>
      </c>
      <c r="E15" s="71" t="s">
        <v>104</v>
      </c>
      <c r="F15" s="50">
        <f t="shared" si="0"/>
        <v>4</v>
      </c>
      <c r="G15" s="63"/>
      <c r="H15" s="63"/>
    </row>
    <row r="16" spans="1:8" ht="12.75" x14ac:dyDescent="0.2">
      <c r="A16" s="68">
        <v>0.35416666666666702</v>
      </c>
      <c r="B16" s="69" t="s">
        <v>57</v>
      </c>
      <c r="C16" s="70" t="s">
        <v>55</v>
      </c>
      <c r="D16" s="70" t="s">
        <v>51</v>
      </c>
      <c r="E16" s="71" t="s">
        <v>152</v>
      </c>
      <c r="F16" s="50">
        <f t="shared" si="0"/>
        <v>4</v>
      </c>
      <c r="G16" s="63"/>
      <c r="H16" s="63"/>
    </row>
    <row r="17" spans="1:8" ht="12.75" x14ac:dyDescent="0.2">
      <c r="A17" s="68">
        <v>0.36111111111111099</v>
      </c>
      <c r="B17" s="69" t="s">
        <v>153</v>
      </c>
      <c r="C17" s="70" t="s">
        <v>154</v>
      </c>
      <c r="D17" s="70" t="s">
        <v>87</v>
      </c>
      <c r="E17" s="71" t="s">
        <v>155</v>
      </c>
      <c r="F17" s="50">
        <f t="shared" si="0"/>
        <v>4</v>
      </c>
      <c r="G17" s="63"/>
      <c r="H17" s="63"/>
    </row>
    <row r="18" spans="1:8" ht="12.75" x14ac:dyDescent="0.2">
      <c r="A18" s="68">
        <v>0.36805555555555503</v>
      </c>
      <c r="B18" s="69" t="s">
        <v>156</v>
      </c>
      <c r="C18" s="70" t="s">
        <v>156</v>
      </c>
      <c r="D18" s="70" t="s">
        <v>156</v>
      </c>
      <c r="E18" s="71" t="s">
        <v>156</v>
      </c>
      <c r="F18" s="57">
        <v>0</v>
      </c>
      <c r="G18" s="63"/>
      <c r="H18" s="63"/>
    </row>
    <row r="19" spans="1:8" ht="13.5" thickBot="1" x14ac:dyDescent="0.25">
      <c r="A19" s="72">
        <v>0.375</v>
      </c>
      <c r="B19" s="73" t="s">
        <v>50</v>
      </c>
      <c r="C19" s="74" t="s">
        <v>30</v>
      </c>
      <c r="D19" s="74" t="s">
        <v>86</v>
      </c>
      <c r="E19" s="75" t="s">
        <v>85</v>
      </c>
      <c r="F19" s="50">
        <f t="shared" si="0"/>
        <v>4</v>
      </c>
      <c r="G19" s="63"/>
      <c r="H19" s="63"/>
    </row>
    <row r="20" spans="1:8" ht="13.5" thickBot="1" x14ac:dyDescent="0.25">
      <c r="A20" s="122" t="s">
        <v>52</v>
      </c>
      <c r="B20" s="123"/>
      <c r="C20" s="123"/>
      <c r="D20" s="123"/>
      <c r="E20" s="124"/>
      <c r="F20" s="57">
        <f t="shared" si="0"/>
        <v>0</v>
      </c>
      <c r="G20" s="63"/>
      <c r="H20" s="63"/>
    </row>
    <row r="21" spans="1:8" ht="12.75" x14ac:dyDescent="0.2">
      <c r="A21" s="76">
        <v>0.47222222222222227</v>
      </c>
      <c r="B21" s="77" t="s">
        <v>157</v>
      </c>
      <c r="C21" s="70" t="s">
        <v>158</v>
      </c>
      <c r="D21" s="70" t="s">
        <v>66</v>
      </c>
      <c r="E21" s="71" t="s">
        <v>109</v>
      </c>
      <c r="F21" s="50">
        <f t="shared" si="0"/>
        <v>4</v>
      </c>
      <c r="G21" s="63"/>
      <c r="H21" s="63"/>
    </row>
    <row r="22" spans="1:8" ht="12.75" x14ac:dyDescent="0.2">
      <c r="A22" s="78">
        <v>0.47916666666666669</v>
      </c>
      <c r="B22" s="77" t="s">
        <v>159</v>
      </c>
      <c r="C22" s="70" t="s">
        <v>160</v>
      </c>
      <c r="D22" s="70" t="s">
        <v>161</v>
      </c>
      <c r="E22" s="71" t="s">
        <v>162</v>
      </c>
      <c r="F22" s="50">
        <f t="shared" si="0"/>
        <v>4</v>
      </c>
      <c r="G22" s="63"/>
      <c r="H22" s="63"/>
    </row>
    <row r="23" spans="1:8" ht="12.75" x14ac:dyDescent="0.2">
      <c r="A23" s="78">
        <v>0.4861111111111111</v>
      </c>
      <c r="B23" s="77" t="s">
        <v>103</v>
      </c>
      <c r="C23" s="70" t="s">
        <v>96</v>
      </c>
      <c r="D23" s="70" t="s">
        <v>163</v>
      </c>
      <c r="E23" s="71"/>
      <c r="F23" s="50">
        <f t="shared" si="0"/>
        <v>3</v>
      </c>
      <c r="G23" s="63"/>
      <c r="H23" s="63"/>
    </row>
    <row r="24" spans="1:8" ht="12.75" x14ac:dyDescent="0.2">
      <c r="A24" s="78">
        <v>0.49305555555555503</v>
      </c>
      <c r="B24" s="77" t="s">
        <v>71</v>
      </c>
      <c r="C24" s="70" t="s">
        <v>36</v>
      </c>
      <c r="D24" s="70" t="s">
        <v>33</v>
      </c>
      <c r="E24" s="71" t="s">
        <v>70</v>
      </c>
      <c r="F24" s="50">
        <f t="shared" si="0"/>
        <v>4</v>
      </c>
      <c r="G24" s="63"/>
      <c r="H24" s="63"/>
    </row>
    <row r="25" spans="1:8" ht="12.75" x14ac:dyDescent="0.2">
      <c r="A25" s="78">
        <v>0.5</v>
      </c>
      <c r="B25" s="77" t="s">
        <v>164</v>
      </c>
      <c r="C25" s="70" t="s">
        <v>165</v>
      </c>
      <c r="D25" s="70" t="s">
        <v>166</v>
      </c>
      <c r="E25" s="71" t="s">
        <v>167</v>
      </c>
      <c r="F25" s="50">
        <f t="shared" si="0"/>
        <v>4</v>
      </c>
      <c r="G25" s="63"/>
      <c r="H25" s="63"/>
    </row>
    <row r="26" spans="1:8" ht="12.75" x14ac:dyDescent="0.2">
      <c r="A26" s="78">
        <v>0.50694444444444398</v>
      </c>
      <c r="B26" s="77" t="s">
        <v>37</v>
      </c>
      <c r="C26" s="70" t="s">
        <v>168</v>
      </c>
      <c r="D26" s="70" t="s">
        <v>35</v>
      </c>
      <c r="E26" s="71" t="s">
        <v>74</v>
      </c>
      <c r="F26" s="50">
        <f t="shared" si="0"/>
        <v>4</v>
      </c>
      <c r="G26" s="63"/>
      <c r="H26" s="63"/>
    </row>
    <row r="27" spans="1:8" ht="12.75" x14ac:dyDescent="0.2">
      <c r="A27" s="78">
        <v>0.51388888888888895</v>
      </c>
      <c r="B27" s="77" t="s">
        <v>95</v>
      </c>
      <c r="C27" s="70" t="s">
        <v>59</v>
      </c>
      <c r="D27" s="70" t="s">
        <v>94</v>
      </c>
      <c r="E27" s="71" t="s">
        <v>39</v>
      </c>
      <c r="F27" s="50">
        <f t="shared" si="0"/>
        <v>4</v>
      </c>
      <c r="G27" s="63"/>
      <c r="H27" s="63"/>
    </row>
    <row r="28" spans="1:8" ht="12.75" x14ac:dyDescent="0.2">
      <c r="A28" s="78">
        <v>0.52083333333333304</v>
      </c>
      <c r="B28" s="77" t="s">
        <v>80</v>
      </c>
      <c r="C28" s="70" t="s">
        <v>169</v>
      </c>
      <c r="D28" s="70" t="s">
        <v>88</v>
      </c>
      <c r="E28" s="71" t="s">
        <v>92</v>
      </c>
      <c r="F28" s="50">
        <f t="shared" si="0"/>
        <v>4</v>
      </c>
      <c r="G28" s="63"/>
      <c r="H28" s="63"/>
    </row>
    <row r="29" spans="1:8" ht="12.75" x14ac:dyDescent="0.2">
      <c r="A29" s="78">
        <v>0.52777777777777801</v>
      </c>
      <c r="B29" s="77" t="s">
        <v>170</v>
      </c>
      <c r="C29" s="70" t="s">
        <v>171</v>
      </c>
      <c r="D29" s="70" t="s">
        <v>172</v>
      </c>
      <c r="E29" s="89" t="s">
        <v>173</v>
      </c>
      <c r="F29" s="50">
        <v>3</v>
      </c>
      <c r="G29" s="63"/>
      <c r="H29" s="63"/>
    </row>
    <row r="30" spans="1:8" ht="13.5" thickBot="1" x14ac:dyDescent="0.25">
      <c r="A30" s="79">
        <v>0.53472222222222199</v>
      </c>
      <c r="B30" s="80" t="s">
        <v>174</v>
      </c>
      <c r="C30" s="74" t="s">
        <v>175</v>
      </c>
      <c r="D30" s="74" t="s">
        <v>176</v>
      </c>
      <c r="E30" s="75" t="s">
        <v>177</v>
      </c>
      <c r="F30" s="50">
        <f t="shared" si="0"/>
        <v>4</v>
      </c>
      <c r="G30" s="63"/>
      <c r="H30" s="63"/>
    </row>
    <row r="31" spans="1:8" ht="13.5" thickBot="1" x14ac:dyDescent="0.25">
      <c r="A31" s="122" t="s">
        <v>56</v>
      </c>
      <c r="B31" s="123"/>
      <c r="C31" s="123"/>
      <c r="D31" s="123"/>
      <c r="E31" s="124"/>
      <c r="F31" s="57">
        <f t="shared" si="0"/>
        <v>0</v>
      </c>
      <c r="G31" s="63"/>
      <c r="H31" s="63"/>
    </row>
    <row r="32" spans="1:8" ht="12.75" x14ac:dyDescent="0.2">
      <c r="A32" s="76">
        <v>0.47222222222222227</v>
      </c>
      <c r="B32" s="77" t="s">
        <v>105</v>
      </c>
      <c r="C32" s="70" t="s">
        <v>178</v>
      </c>
      <c r="D32" s="70" t="s">
        <v>107</v>
      </c>
      <c r="E32" s="71" t="s">
        <v>106</v>
      </c>
      <c r="F32" s="50">
        <f t="shared" si="0"/>
        <v>4</v>
      </c>
      <c r="G32" s="63"/>
      <c r="H32" s="63"/>
    </row>
    <row r="33" spans="1:8" ht="12.75" x14ac:dyDescent="0.2">
      <c r="A33" s="78">
        <v>0.47916666666666669</v>
      </c>
      <c r="B33" s="77" t="s">
        <v>67</v>
      </c>
      <c r="C33" s="70" t="s">
        <v>69</v>
      </c>
      <c r="D33" s="70" t="s">
        <v>60</v>
      </c>
      <c r="E33" s="71" t="s">
        <v>68</v>
      </c>
      <c r="F33" s="50">
        <f t="shared" si="0"/>
        <v>4</v>
      </c>
      <c r="G33" s="63"/>
      <c r="H33" s="63"/>
    </row>
    <row r="34" spans="1:8" ht="12.75" x14ac:dyDescent="0.2">
      <c r="A34" s="78">
        <v>0.4861111111111111</v>
      </c>
      <c r="B34" s="77" t="s">
        <v>58</v>
      </c>
      <c r="C34" s="70" t="s">
        <v>73</v>
      </c>
      <c r="D34" s="70" t="s">
        <v>99</v>
      </c>
      <c r="E34" s="71" t="s">
        <v>179</v>
      </c>
      <c r="F34" s="50">
        <f t="shared" si="0"/>
        <v>4</v>
      </c>
      <c r="G34" s="63"/>
      <c r="H34" s="63"/>
    </row>
    <row r="35" spans="1:8" ht="12.75" x14ac:dyDescent="0.2">
      <c r="A35" s="78">
        <v>0.49305555555555503</v>
      </c>
      <c r="B35" s="77" t="s">
        <v>180</v>
      </c>
      <c r="C35" s="70" t="s">
        <v>181</v>
      </c>
      <c r="D35" s="70" t="s">
        <v>182</v>
      </c>
      <c r="E35" s="71" t="s">
        <v>183</v>
      </c>
      <c r="F35" s="50">
        <f t="shared" si="0"/>
        <v>4</v>
      </c>
      <c r="G35" s="63"/>
      <c r="H35" s="63"/>
    </row>
    <row r="36" spans="1:8" ht="12.75" x14ac:dyDescent="0.2">
      <c r="A36" s="78">
        <v>0.5</v>
      </c>
      <c r="B36" s="77" t="s">
        <v>184</v>
      </c>
      <c r="C36" s="70" t="s">
        <v>185</v>
      </c>
      <c r="D36" s="70" t="s">
        <v>186</v>
      </c>
      <c r="E36" s="71" t="s">
        <v>187</v>
      </c>
      <c r="F36" s="50">
        <f t="shared" si="0"/>
        <v>4</v>
      </c>
      <c r="G36" s="63"/>
      <c r="H36" s="63"/>
    </row>
    <row r="37" spans="1:8" ht="12.75" x14ac:dyDescent="0.2">
      <c r="A37" s="78">
        <v>0.50694444444444398</v>
      </c>
      <c r="B37" s="77" t="s">
        <v>188</v>
      </c>
      <c r="C37" s="70" t="s">
        <v>189</v>
      </c>
      <c r="D37" s="70" t="s">
        <v>190</v>
      </c>
      <c r="E37" s="71" t="s">
        <v>191</v>
      </c>
      <c r="F37" s="50">
        <f t="shared" si="0"/>
        <v>4</v>
      </c>
      <c r="G37" s="63"/>
      <c r="H37" s="63"/>
    </row>
    <row r="38" spans="1:8" ht="12.75" x14ac:dyDescent="0.2">
      <c r="A38" s="78">
        <v>0.51388888888888895</v>
      </c>
      <c r="B38" s="77" t="s">
        <v>111</v>
      </c>
      <c r="C38" s="70" t="s">
        <v>112</v>
      </c>
      <c r="D38" s="70" t="s">
        <v>110</v>
      </c>
      <c r="E38" s="71" t="s">
        <v>192</v>
      </c>
      <c r="F38" s="50">
        <f t="shared" si="0"/>
        <v>4</v>
      </c>
      <c r="H38" s="63"/>
    </row>
    <row r="39" spans="1:8" ht="12.75" x14ac:dyDescent="0.2">
      <c r="A39" s="78">
        <v>0.52083333333333304</v>
      </c>
      <c r="B39" s="77" t="s">
        <v>43</v>
      </c>
      <c r="C39" s="70" t="s">
        <v>77</v>
      </c>
      <c r="D39" s="70" t="s">
        <v>75</v>
      </c>
      <c r="E39" s="71" t="s">
        <v>64</v>
      </c>
      <c r="F39" s="50">
        <f t="shared" si="0"/>
        <v>4</v>
      </c>
      <c r="H39" s="63"/>
    </row>
    <row r="40" spans="1:8" ht="13.5" thickBot="1" x14ac:dyDescent="0.25">
      <c r="A40" s="78">
        <v>0.52777777777777801</v>
      </c>
      <c r="B40" s="91" t="s">
        <v>65</v>
      </c>
      <c r="C40" s="70" t="s">
        <v>193</v>
      </c>
      <c r="D40" s="70" t="s">
        <v>194</v>
      </c>
      <c r="E40" s="71" t="s">
        <v>100</v>
      </c>
      <c r="F40" s="50">
        <v>3</v>
      </c>
    </row>
    <row r="41" spans="1:8" ht="13.5" thickBot="1" x14ac:dyDescent="0.25">
      <c r="A41" s="79">
        <v>0.53472222222222199</v>
      </c>
      <c r="B41" s="80" t="s">
        <v>195</v>
      </c>
      <c r="C41" s="74" t="s">
        <v>196</v>
      </c>
      <c r="D41" s="90" t="s">
        <v>197</v>
      </c>
      <c r="E41" s="75"/>
      <c r="F41" s="50">
        <v>2</v>
      </c>
      <c r="G41" s="81">
        <f>SUM(F7:F41)</f>
        <v>114</v>
      </c>
    </row>
    <row r="42" spans="1:8" ht="12.75" x14ac:dyDescent="0.2">
      <c r="A42" s="141" t="s">
        <v>198</v>
      </c>
      <c r="B42" s="142"/>
      <c r="C42" s="142"/>
      <c r="D42" s="142"/>
      <c r="E42" s="143"/>
    </row>
    <row r="43" spans="1:8" ht="12.75" x14ac:dyDescent="0.2">
      <c r="A43" s="144"/>
      <c r="B43" s="145"/>
      <c r="C43" s="145"/>
      <c r="D43" s="145"/>
      <c r="E43" s="146"/>
    </row>
    <row r="44" spans="1:8" ht="12.75" x14ac:dyDescent="0.2">
      <c r="A44" s="144"/>
      <c r="B44" s="145"/>
      <c r="C44" s="145"/>
      <c r="D44" s="145"/>
      <c r="E44" s="146"/>
    </row>
    <row r="45" spans="1:8" ht="13.5" thickBot="1" x14ac:dyDescent="0.25">
      <c r="A45" s="147"/>
      <c r="B45" s="148"/>
      <c r="C45" s="148"/>
      <c r="D45" s="148"/>
      <c r="E45" s="149"/>
    </row>
    <row r="72" spans="1:7" ht="30.75" x14ac:dyDescent="0.4">
      <c r="A72" s="134" t="s">
        <v>126</v>
      </c>
      <c r="B72" s="134"/>
      <c r="C72" s="134"/>
      <c r="D72" s="134"/>
      <c r="E72" s="134"/>
      <c r="F72" s="48"/>
      <c r="G72" s="48"/>
    </row>
    <row r="73" spans="1:7" ht="27" thickBot="1" x14ac:dyDescent="0.45">
      <c r="A73" s="135" t="s">
        <v>53</v>
      </c>
      <c r="B73" s="135"/>
      <c r="C73" s="135"/>
      <c r="D73" s="135"/>
      <c r="E73" s="135"/>
      <c r="F73" s="1"/>
      <c r="G73" s="1"/>
    </row>
    <row r="74" spans="1:7" ht="16.5" thickBot="1" x14ac:dyDescent="0.3">
      <c r="A74" s="136" t="s">
        <v>63</v>
      </c>
      <c r="B74" s="137"/>
      <c r="C74" s="137"/>
      <c r="D74" s="137"/>
      <c r="E74" s="138"/>
      <c r="F74" s="14"/>
      <c r="G74" s="14"/>
    </row>
    <row r="75" spans="1:7" ht="15.75" x14ac:dyDescent="0.25">
      <c r="A75" s="139" t="s">
        <v>129</v>
      </c>
      <c r="B75" s="139"/>
      <c r="C75" s="139"/>
      <c r="D75" s="139"/>
      <c r="E75" s="139"/>
      <c r="F75" s="49"/>
      <c r="G75" s="49"/>
    </row>
    <row r="76" spans="1:7" ht="16.5" thickBot="1" x14ac:dyDescent="0.3">
      <c r="A76" s="140" t="s">
        <v>346</v>
      </c>
      <c r="B76" s="140"/>
      <c r="C76" s="140"/>
      <c r="D76" s="140"/>
      <c r="E76" s="140"/>
      <c r="F76" s="49"/>
      <c r="G76" s="49"/>
    </row>
    <row r="77" spans="1:7" ht="13.5" thickBot="1" x14ac:dyDescent="0.25">
      <c r="A77" s="122" t="s">
        <v>52</v>
      </c>
      <c r="B77" s="123"/>
      <c r="C77" s="123"/>
      <c r="D77" s="123"/>
      <c r="E77" s="124"/>
      <c r="F77" s="50"/>
      <c r="G77" s="63"/>
    </row>
    <row r="78" spans="1:7" ht="12.75" x14ac:dyDescent="0.2">
      <c r="A78" s="68">
        <v>0.3611111111111111</v>
      </c>
      <c r="B78" s="69" t="s">
        <v>347</v>
      </c>
      <c r="C78" s="70" t="s">
        <v>199</v>
      </c>
      <c r="D78" s="70" t="s">
        <v>348</v>
      </c>
      <c r="E78" s="89" t="s">
        <v>349</v>
      </c>
      <c r="F78" s="50">
        <v>3</v>
      </c>
      <c r="G78" s="63"/>
    </row>
    <row r="79" spans="1:7" ht="12.75" x14ac:dyDescent="0.2">
      <c r="A79" s="68">
        <v>0.36805555555555503</v>
      </c>
      <c r="B79" s="69" t="s">
        <v>350</v>
      </c>
      <c r="C79" s="70" t="s">
        <v>351</v>
      </c>
      <c r="D79" s="70" t="s">
        <v>352</v>
      </c>
      <c r="E79" s="71" t="s">
        <v>200</v>
      </c>
      <c r="F79" s="50">
        <f t="shared" ref="F78:F101" si="1">COUNTA(B79,C79,D79,E79)</f>
        <v>4</v>
      </c>
      <c r="G79" s="63"/>
    </row>
    <row r="80" spans="1:7" ht="12.75" x14ac:dyDescent="0.2">
      <c r="A80" s="68">
        <v>0.375</v>
      </c>
      <c r="B80" s="69" t="s">
        <v>353</v>
      </c>
      <c r="C80" s="70" t="s">
        <v>90</v>
      </c>
      <c r="D80" s="70" t="s">
        <v>354</v>
      </c>
      <c r="E80" s="71" t="s">
        <v>355</v>
      </c>
      <c r="F80" s="50">
        <f t="shared" si="1"/>
        <v>4</v>
      </c>
      <c r="G80" s="63"/>
    </row>
    <row r="81" spans="1:7" ht="12.75" x14ac:dyDescent="0.2">
      <c r="A81" s="68">
        <v>0.38194444444444398</v>
      </c>
      <c r="B81" s="69" t="s">
        <v>356</v>
      </c>
      <c r="C81" s="70" t="s">
        <v>357</v>
      </c>
      <c r="D81" s="87" t="s">
        <v>358</v>
      </c>
      <c r="E81" s="71"/>
      <c r="F81" s="50">
        <v>2</v>
      </c>
      <c r="G81" s="63"/>
    </row>
    <row r="82" spans="1:7" ht="12.75" x14ac:dyDescent="0.2">
      <c r="A82" s="68">
        <v>0.38888888888888901</v>
      </c>
      <c r="B82" s="69" t="s">
        <v>97</v>
      </c>
      <c r="C82" s="70" t="s">
        <v>201</v>
      </c>
      <c r="D82" s="70" t="s">
        <v>202</v>
      </c>
      <c r="E82" s="71" t="s">
        <v>345</v>
      </c>
      <c r="F82" s="50">
        <f t="shared" si="1"/>
        <v>4</v>
      </c>
      <c r="G82" s="63"/>
    </row>
    <row r="83" spans="1:7" ht="12.75" x14ac:dyDescent="0.2">
      <c r="A83" s="68">
        <v>0.39583333333333298</v>
      </c>
      <c r="B83" s="69" t="s">
        <v>359</v>
      </c>
      <c r="C83" s="70" t="s">
        <v>203</v>
      </c>
      <c r="D83" s="70" t="s">
        <v>360</v>
      </c>
      <c r="E83" s="71" t="s">
        <v>204</v>
      </c>
      <c r="F83" s="50">
        <f t="shared" si="1"/>
        <v>4</v>
      </c>
      <c r="G83" s="63"/>
    </row>
    <row r="84" spans="1:7" ht="12.75" x14ac:dyDescent="0.2">
      <c r="A84" s="68">
        <v>0.40277777777777801</v>
      </c>
      <c r="B84" s="69" t="s">
        <v>361</v>
      </c>
      <c r="C84" s="70" t="s">
        <v>362</v>
      </c>
      <c r="D84" s="70" t="s">
        <v>363</v>
      </c>
      <c r="E84" s="71"/>
      <c r="F84" s="50">
        <f t="shared" si="1"/>
        <v>3</v>
      </c>
      <c r="G84" s="63"/>
    </row>
    <row r="85" spans="1:7" ht="12.75" x14ac:dyDescent="0.2">
      <c r="A85" s="68">
        <v>0.40972222222222199</v>
      </c>
      <c r="B85" s="69" t="s">
        <v>364</v>
      </c>
      <c r="C85" s="70" t="s">
        <v>365</v>
      </c>
      <c r="D85" s="70" t="s">
        <v>366</v>
      </c>
      <c r="E85" s="71" t="s">
        <v>367</v>
      </c>
      <c r="F85" s="50">
        <f t="shared" si="1"/>
        <v>4</v>
      </c>
      <c r="G85" s="63"/>
    </row>
    <row r="86" spans="1:7" ht="12.75" x14ac:dyDescent="0.2">
      <c r="A86" s="68">
        <v>0.41666666666666602</v>
      </c>
      <c r="B86" s="69" t="s">
        <v>368</v>
      </c>
      <c r="C86" s="70" t="s">
        <v>369</v>
      </c>
      <c r="D86" s="70" t="s">
        <v>205</v>
      </c>
      <c r="E86" s="71" t="s">
        <v>370</v>
      </c>
      <c r="F86" s="50">
        <f t="shared" si="1"/>
        <v>4</v>
      </c>
      <c r="G86" s="63"/>
    </row>
    <row r="87" spans="1:7" ht="12.75" x14ac:dyDescent="0.2">
      <c r="A87" s="68">
        <v>0.42361111111111099</v>
      </c>
      <c r="B87" s="69" t="s">
        <v>371</v>
      </c>
      <c r="C87" s="70" t="s">
        <v>372</v>
      </c>
      <c r="D87" s="70" t="s">
        <v>373</v>
      </c>
      <c r="E87" s="71" t="s">
        <v>374</v>
      </c>
      <c r="F87" s="50">
        <f t="shared" si="1"/>
        <v>4</v>
      </c>
      <c r="G87" s="63"/>
    </row>
    <row r="88" spans="1:7" ht="12.75" x14ac:dyDescent="0.2">
      <c r="A88" s="68">
        <v>0.43055555555555503</v>
      </c>
      <c r="B88" s="69" t="s">
        <v>375</v>
      </c>
      <c r="C88" s="70" t="s">
        <v>376</v>
      </c>
      <c r="D88" s="70" t="s">
        <v>377</v>
      </c>
      <c r="E88" s="89" t="s">
        <v>378</v>
      </c>
      <c r="F88" s="50">
        <v>3</v>
      </c>
      <c r="G88" s="63"/>
    </row>
    <row r="89" spans="1:7" ht="12.75" x14ac:dyDescent="0.2">
      <c r="A89" s="68">
        <v>0.4375</v>
      </c>
      <c r="B89" s="69" t="s">
        <v>379</v>
      </c>
      <c r="C89" s="70" t="s">
        <v>380</v>
      </c>
      <c r="D89" s="70" t="s">
        <v>381</v>
      </c>
      <c r="E89" s="71" t="s">
        <v>382</v>
      </c>
      <c r="F89" s="50">
        <f t="shared" si="1"/>
        <v>4</v>
      </c>
      <c r="G89" s="63"/>
    </row>
    <row r="90" spans="1:7" ht="12.75" x14ac:dyDescent="0.2">
      <c r="A90" s="68">
        <v>0.44444444444444398</v>
      </c>
      <c r="B90" s="69" t="s">
        <v>383</v>
      </c>
      <c r="C90" s="70" t="s">
        <v>384</v>
      </c>
      <c r="D90" s="70" t="s">
        <v>206</v>
      </c>
      <c r="E90" s="71" t="s">
        <v>207</v>
      </c>
      <c r="F90" s="50">
        <f t="shared" si="1"/>
        <v>4</v>
      </c>
      <c r="G90" s="63"/>
    </row>
    <row r="91" spans="1:7" ht="12.75" x14ac:dyDescent="0.2">
      <c r="A91" s="68">
        <v>0.45138888888888901</v>
      </c>
      <c r="B91" s="69" t="s">
        <v>385</v>
      </c>
      <c r="C91" s="70" t="s">
        <v>386</v>
      </c>
      <c r="D91" s="70" t="s">
        <v>208</v>
      </c>
      <c r="E91" s="71" t="s">
        <v>387</v>
      </c>
      <c r="F91" s="50">
        <f t="shared" si="1"/>
        <v>4</v>
      </c>
      <c r="G91" s="63"/>
    </row>
    <row r="92" spans="1:7" ht="12.75" x14ac:dyDescent="0.2">
      <c r="A92" s="68">
        <v>0.45833333333333298</v>
      </c>
      <c r="B92" s="69" t="s">
        <v>209</v>
      </c>
      <c r="C92" s="70" t="s">
        <v>388</v>
      </c>
      <c r="D92" s="70" t="s">
        <v>389</v>
      </c>
      <c r="E92" s="89" t="s">
        <v>210</v>
      </c>
      <c r="F92" s="50">
        <v>3</v>
      </c>
      <c r="G92" s="63"/>
    </row>
    <row r="93" spans="1:7" ht="12.75" x14ac:dyDescent="0.2">
      <c r="A93" s="68">
        <v>0.46527777777777801</v>
      </c>
      <c r="B93" s="69" t="s">
        <v>390</v>
      </c>
      <c r="C93" s="70" t="s">
        <v>391</v>
      </c>
      <c r="D93" s="70" t="s">
        <v>392</v>
      </c>
      <c r="E93" s="71" t="s">
        <v>393</v>
      </c>
      <c r="F93" s="50">
        <f t="shared" si="1"/>
        <v>4</v>
      </c>
      <c r="G93" s="63"/>
    </row>
    <row r="94" spans="1:7" ht="12.75" x14ac:dyDescent="0.2">
      <c r="A94" s="68">
        <v>0.47222222222222199</v>
      </c>
      <c r="B94" s="69" t="s">
        <v>394</v>
      </c>
      <c r="C94" s="70" t="s">
        <v>395</v>
      </c>
      <c r="D94" s="70" t="s">
        <v>396</v>
      </c>
      <c r="E94" s="71" t="s">
        <v>397</v>
      </c>
      <c r="F94" s="50">
        <f t="shared" si="1"/>
        <v>4</v>
      </c>
      <c r="G94" s="63"/>
    </row>
    <row r="95" spans="1:7" ht="12.75" x14ac:dyDescent="0.2">
      <c r="A95" s="68">
        <v>0.47916666666666702</v>
      </c>
      <c r="B95" s="86" t="s">
        <v>398</v>
      </c>
      <c r="C95" s="70" t="s">
        <v>399</v>
      </c>
      <c r="D95" s="70" t="s">
        <v>400</v>
      </c>
      <c r="E95" s="71" t="s">
        <v>401</v>
      </c>
      <c r="F95" s="50">
        <v>3</v>
      </c>
      <c r="G95" s="63"/>
    </row>
    <row r="96" spans="1:7" ht="12.75" x14ac:dyDescent="0.2">
      <c r="A96" s="68">
        <v>0.48611111111111099</v>
      </c>
      <c r="B96" s="69" t="s">
        <v>156</v>
      </c>
      <c r="C96" s="70" t="s">
        <v>156</v>
      </c>
      <c r="D96" s="70" t="s">
        <v>156</v>
      </c>
      <c r="E96" s="71" t="s">
        <v>156</v>
      </c>
      <c r="F96" s="50"/>
      <c r="G96" s="63"/>
    </row>
    <row r="97" spans="1:7" ht="12.75" x14ac:dyDescent="0.2">
      <c r="A97" s="68">
        <v>0.49305555555555503</v>
      </c>
      <c r="B97" s="69" t="s">
        <v>93</v>
      </c>
      <c r="C97" s="70" t="s">
        <v>402</v>
      </c>
      <c r="D97" s="70" t="s">
        <v>403</v>
      </c>
      <c r="E97" s="71" t="s">
        <v>404</v>
      </c>
      <c r="F97" s="50">
        <f t="shared" si="1"/>
        <v>4</v>
      </c>
      <c r="G97" s="63"/>
    </row>
    <row r="98" spans="1:7" ht="12.75" x14ac:dyDescent="0.2">
      <c r="A98" s="68">
        <v>0.5</v>
      </c>
      <c r="B98" s="69" t="s">
        <v>405</v>
      </c>
      <c r="C98" s="70" t="s">
        <v>211</v>
      </c>
      <c r="D98" s="70" t="s">
        <v>406</v>
      </c>
      <c r="E98" s="71" t="s">
        <v>407</v>
      </c>
      <c r="F98" s="50">
        <f t="shared" si="1"/>
        <v>4</v>
      </c>
      <c r="G98" s="63"/>
    </row>
    <row r="99" spans="1:7" ht="12.75" x14ac:dyDescent="0.2">
      <c r="A99" s="68">
        <v>0.50694444444444398</v>
      </c>
      <c r="B99" s="69" t="s">
        <v>408</v>
      </c>
      <c r="C99" s="70" t="s">
        <v>409</v>
      </c>
      <c r="D99" s="70" t="s">
        <v>410</v>
      </c>
      <c r="E99" s="71" t="s">
        <v>411</v>
      </c>
      <c r="F99" s="50">
        <f t="shared" si="1"/>
        <v>4</v>
      </c>
      <c r="G99" s="63"/>
    </row>
    <row r="100" spans="1:7" ht="13.5" thickBot="1" x14ac:dyDescent="0.25">
      <c r="A100" s="68">
        <v>0.51388888888888895</v>
      </c>
      <c r="B100" s="69" t="s">
        <v>412</v>
      </c>
      <c r="C100" s="87" t="s">
        <v>413</v>
      </c>
      <c r="D100" s="70" t="s">
        <v>212</v>
      </c>
      <c r="E100" s="71" t="s">
        <v>102</v>
      </c>
      <c r="F100" s="50">
        <v>3</v>
      </c>
      <c r="G100" s="63"/>
    </row>
    <row r="101" spans="1:7" ht="13.5" thickBot="1" x14ac:dyDescent="0.25">
      <c r="A101" s="68">
        <v>0.52083333333333304</v>
      </c>
      <c r="B101" s="150" t="s">
        <v>214</v>
      </c>
      <c r="C101" s="74" t="s">
        <v>213</v>
      </c>
      <c r="D101" s="74" t="s">
        <v>414</v>
      </c>
      <c r="E101" s="71"/>
      <c r="F101" s="50">
        <v>2</v>
      </c>
      <c r="G101" s="81">
        <f>SUM(F78:F101)</f>
        <v>82</v>
      </c>
    </row>
    <row r="102" spans="1:7" ht="12.75" x14ac:dyDescent="0.2">
      <c r="A102" s="125" t="s">
        <v>415</v>
      </c>
      <c r="B102" s="126"/>
      <c r="C102" s="126"/>
      <c r="D102" s="126"/>
      <c r="E102" s="127"/>
    </row>
    <row r="103" spans="1:7" ht="12.75" x14ac:dyDescent="0.2">
      <c r="A103" s="128"/>
      <c r="B103" s="129"/>
      <c r="C103" s="129"/>
      <c r="D103" s="129"/>
      <c r="E103" s="130"/>
    </row>
    <row r="104" spans="1:7" ht="12.75" x14ac:dyDescent="0.2">
      <c r="A104" s="128"/>
      <c r="B104" s="129"/>
      <c r="C104" s="129"/>
      <c r="D104" s="129"/>
      <c r="E104" s="130"/>
    </row>
    <row r="105" spans="1:7" ht="13.5" thickBot="1" x14ac:dyDescent="0.25">
      <c r="A105" s="131"/>
      <c r="B105" s="132"/>
      <c r="C105" s="132"/>
      <c r="D105" s="132"/>
      <c r="E105" s="133"/>
    </row>
  </sheetData>
  <mergeCells count="17">
    <mergeCell ref="A42:E45"/>
    <mergeCell ref="A1:E1"/>
    <mergeCell ref="A2:E2"/>
    <mergeCell ref="A3:E3"/>
    <mergeCell ref="A4:E4"/>
    <mergeCell ref="A5:E5"/>
    <mergeCell ref="A6:E6"/>
    <mergeCell ref="A13:E13"/>
    <mergeCell ref="A20:E20"/>
    <mergeCell ref="A31:E31"/>
    <mergeCell ref="A77:E77"/>
    <mergeCell ref="A102:E105"/>
    <mergeCell ref="A72:E72"/>
    <mergeCell ref="A73:E73"/>
    <mergeCell ref="A74:E74"/>
    <mergeCell ref="A75:E75"/>
    <mergeCell ref="A76:E76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Cueli</cp:lastModifiedBy>
  <cp:lastPrinted>2017-06-04T13:24:18Z</cp:lastPrinted>
  <dcterms:created xsi:type="dcterms:W3CDTF">2000-04-30T13:23:02Z</dcterms:created>
  <dcterms:modified xsi:type="dcterms:W3CDTF">2017-06-04T20:58:31Z</dcterms:modified>
</cp:coreProperties>
</file>